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spa\Esprii Dropbox\Esprii Team Folder\Projekteerimine\JOOKSVAD\220706 Ruu-Ihasalu\220706_PP_Ruu-Ihasalu\"/>
    </mc:Choice>
  </mc:AlternateContent>
  <xr:revisionPtr revIDLastSave="0" documentId="13_ncr:1_{341FA91F-6F08-44F8-AD2D-D21696013EF4}" xr6:coauthVersionLast="47" xr6:coauthVersionMax="47" xr10:uidLastSave="{00000000-0000-0000-0000-000000000000}"/>
  <bookViews>
    <workbookView xWindow="-108" yWindow="-108" windowWidth="23256" windowHeight="12456" xr2:uid="{85D7BFB1-4451-4237-B6F1-61BC4CB4124C}"/>
  </bookViews>
  <sheets>
    <sheet name="Mahuloend" sheetId="1" r:id="rId1"/>
    <sheet name="20100 Ettevalmistustööd" sheetId="2" r:id="rId2"/>
    <sheet name="30100 Mullatööd" sheetId="3" r:id="rId3"/>
    <sheet name="40100 Katend" sheetId="4" r:id="rId4"/>
    <sheet name="50100 Truubid" sheetId="9" r:id="rId5"/>
    <sheet name="70100 Liiklusmärgid" sheetId="5" r:id="rId6"/>
    <sheet name="70200 Teemärgised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7" i="1" l="1"/>
  <c r="G96" i="1" l="1"/>
  <c r="S30" i="5" l="1"/>
  <c r="T30" i="5"/>
  <c r="G85" i="1"/>
  <c r="G20" i="1"/>
  <c r="G19" i="1"/>
  <c r="G21" i="1" l="1"/>
  <c r="G12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81" i="1" l="1"/>
  <c r="J12" i="8" l="1"/>
  <c r="J11" i="8"/>
  <c r="G93" i="1" l="1"/>
  <c r="G29" i="1"/>
  <c r="G28" i="1"/>
  <c r="M55" i="5" l="1"/>
  <c r="L55" i="5"/>
  <c r="E26" i="4" l="1"/>
  <c r="P26" i="4"/>
  <c r="Q26" i="4"/>
  <c r="R26" i="4"/>
  <c r="O26" i="4"/>
  <c r="N26" i="4"/>
  <c r="L26" i="4"/>
  <c r="K26" i="4"/>
  <c r="J26" i="4"/>
  <c r="I26" i="4"/>
  <c r="H26" i="4"/>
  <c r="G26" i="4"/>
  <c r="M26" i="4"/>
  <c r="F23" i="4"/>
  <c r="F24" i="4"/>
  <c r="F25" i="4"/>
  <c r="K50" i="3"/>
  <c r="J50" i="3"/>
  <c r="I50" i="3"/>
  <c r="F50" i="3"/>
  <c r="E50" i="3"/>
  <c r="D50" i="3"/>
  <c r="C35" i="3"/>
  <c r="K36" i="3"/>
  <c r="J36" i="3"/>
  <c r="I36" i="3"/>
  <c r="F36" i="3"/>
  <c r="E36" i="3"/>
  <c r="D36" i="3"/>
  <c r="F13" i="9"/>
  <c r="E13" i="9"/>
  <c r="D13" i="9"/>
  <c r="C13" i="9"/>
  <c r="G108" i="1" l="1"/>
  <c r="G46" i="1"/>
  <c r="G55" i="1"/>
  <c r="G56" i="1"/>
  <c r="G57" i="1"/>
  <c r="G54" i="1"/>
  <c r="G90" i="1"/>
  <c r="G91" i="1"/>
  <c r="G92" i="1"/>
  <c r="G94" i="1"/>
  <c r="G95" i="1"/>
  <c r="G58" i="1" l="1"/>
  <c r="G31" i="1"/>
  <c r="G32" i="1"/>
  <c r="G41" i="1" l="1"/>
  <c r="K17" i="8" l="1"/>
  <c r="J17" i="8"/>
  <c r="J55" i="5"/>
  <c r="I55" i="5"/>
  <c r="H55" i="5"/>
  <c r="G55" i="5"/>
  <c r="F55" i="5"/>
  <c r="R30" i="5"/>
  <c r="F22" i="4"/>
  <c r="F21" i="4"/>
  <c r="F20" i="4"/>
  <c r="F19" i="4"/>
  <c r="F18" i="4"/>
  <c r="F17" i="4"/>
  <c r="F16" i="4"/>
  <c r="F15" i="4"/>
  <c r="F14" i="4"/>
  <c r="F13" i="4"/>
  <c r="B14" i="4"/>
  <c r="B15" i="4" s="1"/>
  <c r="B16" i="4" s="1"/>
  <c r="B17" i="4" s="1"/>
  <c r="B18" i="4" s="1"/>
  <c r="B19" i="4" s="1"/>
  <c r="B20" i="4" s="1"/>
  <c r="B21" i="4" s="1"/>
  <c r="B22" i="4" s="1"/>
  <c r="K23" i="3"/>
  <c r="J23" i="3"/>
  <c r="I23" i="3"/>
  <c r="F23" i="3"/>
  <c r="E23" i="3"/>
  <c r="D23" i="3"/>
  <c r="C13" i="3"/>
  <c r="B14" i="3" s="1"/>
  <c r="C14" i="3" s="1"/>
  <c r="B15" i="3" s="1"/>
  <c r="C15" i="3" s="1"/>
  <c r="B16" i="3" s="1"/>
  <c r="C16" i="3" s="1"/>
  <c r="B17" i="3" s="1"/>
  <c r="C17" i="3" s="1"/>
  <c r="B18" i="3" s="1"/>
  <c r="C18" i="3" s="1"/>
  <c r="B19" i="3" s="1"/>
  <c r="C19" i="3" s="1"/>
  <c r="B20" i="3" s="1"/>
  <c r="C20" i="3" s="1"/>
  <c r="B21" i="3" s="1"/>
  <c r="C21" i="3" s="1"/>
  <c r="B22" i="3" s="1"/>
  <c r="C22" i="3" s="1"/>
  <c r="G19" i="2"/>
  <c r="F19" i="2"/>
  <c r="F26" i="4" l="1"/>
  <c r="D26" i="4" s="1"/>
  <c r="F119" i="1" l="1"/>
  <c r="F118" i="1"/>
  <c r="G106" i="1"/>
  <c r="G89" i="1"/>
  <c r="G88" i="1"/>
  <c r="G87" i="1"/>
  <c r="G86" i="1"/>
  <c r="G49" i="1"/>
  <c r="G48" i="1"/>
  <c r="G47" i="1"/>
  <c r="G45" i="1"/>
  <c r="G44" i="1"/>
  <c r="G43" i="1"/>
  <c r="G42" i="1"/>
  <c r="G40" i="1"/>
  <c r="G39" i="1"/>
  <c r="G38" i="1"/>
  <c r="G37" i="1"/>
  <c r="G30" i="1"/>
  <c r="G27" i="1"/>
  <c r="G26" i="1"/>
  <c r="G18" i="1"/>
  <c r="G17" i="1"/>
  <c r="G11" i="1"/>
  <c r="G10" i="1"/>
  <c r="G9" i="1"/>
  <c r="G8" i="1"/>
  <c r="G7" i="1"/>
  <c r="G6" i="1"/>
  <c r="G97" i="1" l="1"/>
  <c r="G22" i="1"/>
  <c r="F115" i="1" s="1"/>
  <c r="G13" i="1"/>
  <c r="F114" i="1" s="1"/>
  <c r="G33" i="1"/>
  <c r="F116" i="1" s="1"/>
  <c r="F120" i="1"/>
  <c r="G109" i="1"/>
  <c r="F122" i="1" s="1"/>
  <c r="G102" i="1"/>
  <c r="F121" i="1" s="1"/>
  <c r="G50" i="1"/>
  <c r="F117" i="1" s="1"/>
  <c r="F124" i="1" l="1"/>
  <c r="F125" i="1" s="1"/>
  <c r="F126" i="1" s="1"/>
</calcChain>
</file>

<file path=xl/sharedStrings.xml><?xml version="1.0" encoding="utf-8"?>
<sst xmlns="http://schemas.openxmlformats.org/spreadsheetml/2006/main" count="672" uniqueCount="333">
  <si>
    <t>Artikli nr</t>
  </si>
  <si>
    <t>Makseartikli nimetus</t>
  </si>
  <si>
    <t>Parameetrid</t>
  </si>
  <si>
    <t>Mõõtühik</t>
  </si>
  <si>
    <t>Maht</t>
  </si>
  <si>
    <t>Ühikhind</t>
  </si>
  <si>
    <t>Maksumus</t>
  </si>
  <si>
    <t>KULUDE LOEND NR 1: ÜLDISED</t>
  </si>
  <si>
    <t xml:space="preserve">Proovivõtt ja katsetamine  </t>
  </si>
  <si>
    <t xml:space="preserve">kogusumma  </t>
  </si>
  <si>
    <t xml:space="preserve">Load, kindlustused  </t>
  </si>
  <si>
    <t xml:space="preserve">Tööpiirkonna korrashoid  </t>
  </si>
  <si>
    <t xml:space="preserve">Tööde mõõdistamine ja märkimistööd  </t>
  </si>
  <si>
    <t xml:space="preserve">Konsultatsioonid projekteerijaga  </t>
  </si>
  <si>
    <t>Tööprojektide ja tööjooniste koostamine</t>
  </si>
  <si>
    <t>kogusumma</t>
  </si>
  <si>
    <t>Summa kantud kokkuvõttesse</t>
  </si>
  <si>
    <t>KULUDE LOEND NR 2: EHITUSOBJEKTI ETTEVALMISTAMINE</t>
  </si>
  <si>
    <t xml:space="preserve">Ettevalmistustööd  </t>
  </si>
  <si>
    <t xml:space="preserve">Raadamine ja juurimine </t>
  </si>
  <si>
    <t>Üksikpuude langetamine koos kändude juurimisega</t>
  </si>
  <si>
    <t xml:space="preserve">tk  </t>
  </si>
  <si>
    <t>tk</t>
  </si>
  <si>
    <t>KULUDE LOEND NR 3: MULLATÖÖD</t>
  </si>
  <si>
    <t>Kasvupinnase eemaldamine </t>
  </si>
  <si>
    <t xml:space="preserve">Ehituseks sobimatu pinnase kaevandamine </t>
  </si>
  <si>
    <t>Muldkeha ehitamine juurdeveetavast materjalist</t>
  </si>
  <si>
    <t>KULUDE LOEND NR 4: KATEND</t>
  </si>
  <si>
    <t>40101a</t>
  </si>
  <si>
    <t>Olemasoleva katendi  freesimine (eemaldamine)</t>
  </si>
  <si>
    <t>40501a</t>
  </si>
  <si>
    <t>h=25cm</t>
  </si>
  <si>
    <t>40501b</t>
  </si>
  <si>
    <t>40501c</t>
  </si>
  <si>
    <t>h=20cm</t>
  </si>
  <si>
    <t>43002a</t>
  </si>
  <si>
    <t>h=5cm</t>
  </si>
  <si>
    <t>43002b</t>
  </si>
  <si>
    <t>h=6cm</t>
  </si>
  <si>
    <t>h=0-12cm</t>
  </si>
  <si>
    <t>m </t>
  </si>
  <si>
    <t>m</t>
  </si>
  <si>
    <t>h=15cm</t>
  </si>
  <si>
    <t>KULUDE LOEND NR 5: DRENAAŽ JA TRUUBID</t>
  </si>
  <si>
    <t>KULUDE LOEND NR 6: KONSTRUKTSIOONID</t>
  </si>
  <si>
    <t>KULUDE LOEND NR 7: LIIKLUSKORRALDUS- JA OHUTUSVAHENDID</t>
  </si>
  <si>
    <t>70107a</t>
  </si>
  <si>
    <t>Liiklusmärk (ilma postita)</t>
  </si>
  <si>
    <t>sg.0</t>
  </si>
  <si>
    <t>70107b</t>
  </si>
  <si>
    <t>sg.1</t>
  </si>
  <si>
    <t>Liiklusmärgi post koos vundamendiga</t>
  </si>
  <si>
    <t xml:space="preserve">Teemärgistus (termo) valuplastikuga  </t>
  </si>
  <si>
    <t>KULUDE LOEND NR 8: TEHNOVÕRGUD</t>
  </si>
  <si>
    <t>ELEKTER, SIDE ja VÄLISVALGUSTUS</t>
  </si>
  <si>
    <t xml:space="preserve">m  </t>
  </si>
  <si>
    <t>KULUDE LOEND NR 9: MAASTIKUKUJUNDUSTÖÖD</t>
  </si>
  <si>
    <t>h=10cm</t>
  </si>
  <si>
    <t>KULUDE LOEND: KOKKUVÕTE</t>
  </si>
  <si>
    <t>KULUDE LOEND Nr 1: ÜLDISED</t>
  </si>
  <si>
    <t>KULUDE LOEND Nr 2: EHITUSOBJEKTI ETTEVALMISTAMINE</t>
  </si>
  <si>
    <t>KULUDE LOEND Nr 3: MULLATÖÖD</t>
  </si>
  <si>
    <t>KULUDE LOEND Nr 4: KATEND</t>
  </si>
  <si>
    <t>KULUDE LOEND Nr 5: TRUUBID JA VEEVIIMARID</t>
  </si>
  <si>
    <t>KULUDE LOEND Nr 6: KONSTRUKTSIOONID</t>
  </si>
  <si>
    <t>KULUDE LOEND Nr 7: LIIKLUSKORRALDUSVAHENDID</t>
  </si>
  <si>
    <t>KULUDE LOEND Nr 8: TEHNOVÕRGUD</t>
  </si>
  <si>
    <t>KULUDE LOEND Nr 9: MAASTIKUKUJUNDUSTÖÖD</t>
  </si>
  <si>
    <t>KANTUD KOGU SUMMASSE</t>
  </si>
  <si>
    <t>käibemaks 20%</t>
  </si>
  <si>
    <t>KOKKU käibemaksuga 20%</t>
  </si>
  <si>
    <t>ETTEVALMISTUSTÖÖD</t>
  </si>
  <si>
    <t>JJT</t>
  </si>
  <si>
    <t>Makseartikkel</t>
  </si>
  <si>
    <t>NR</t>
  </si>
  <si>
    <t>Asukoht PK</t>
  </si>
  <si>
    <t>Raadamine ja juurimine</t>
  </si>
  <si>
    <t>Vasak</t>
  </si>
  <si>
    <t>Parem</t>
  </si>
  <si>
    <t>KOKKU</t>
  </si>
  <si>
    <t>Algus</t>
  </si>
  <si>
    <t>Lõpp</t>
  </si>
  <si>
    <t>m2</t>
  </si>
  <si>
    <t>JJT KOKKU</t>
  </si>
  <si>
    <t>MULLATÖÖDE ARUANNE</t>
  </si>
  <si>
    <r>
      <t>h</t>
    </r>
    <r>
      <rPr>
        <b/>
        <vertAlign val="subscript"/>
        <sz val="8"/>
        <rFont val="Arial"/>
        <family val="2"/>
        <charset val="186"/>
      </rPr>
      <t>keskm</t>
    </r>
  </si>
  <si>
    <t>m3</t>
  </si>
  <si>
    <t>cm</t>
  </si>
  <si>
    <t>KATENDI ARUANNE</t>
  </si>
  <si>
    <t>MÄRKUSED:</t>
  </si>
  <si>
    <t>1. Konstruktiivsete kihtide pindalad on mõõdetud asendiplaanilt ning selle kihi ülemisest servast.</t>
  </si>
  <si>
    <t>LIIKLUSMÄRKIDE ARUANNE</t>
  </si>
  <si>
    <t>PK</t>
  </si>
  <si>
    <t>Märgi nr.</t>
  </si>
  <si>
    <t>Suurus-grupp</t>
  </si>
  <si>
    <t>Kile klass</t>
  </si>
  <si>
    <t>Postide arv</t>
  </si>
  <si>
    <t>Makseartikli nr</t>
  </si>
  <si>
    <t>Märkused</t>
  </si>
  <si>
    <t>70101a</t>
  </si>
  <si>
    <t>70101b</t>
  </si>
  <si>
    <t>70101c</t>
  </si>
  <si>
    <t>Liiklusmärk</t>
  </si>
  <si>
    <t>Tekstilised juhatusmärgid</t>
  </si>
  <si>
    <t>Liiklusmärkide eemaldamine</t>
  </si>
  <si>
    <t>Tekst</t>
  </si>
  <si>
    <t>sg.2</t>
  </si>
  <si>
    <t>mm</t>
  </si>
  <si>
    <t>0 gr.</t>
  </si>
  <si>
    <t>II kl</t>
  </si>
  <si>
    <t>TEEMÄRGISTE ARUANNE</t>
  </si>
  <si>
    <t>SÕIDUTEE</t>
  </si>
  <si>
    <t>Märgis-tuse nr</t>
  </si>
  <si>
    <t>Märgistuse nimetus</t>
  </si>
  <si>
    <t>Mõõt-ühik</t>
  </si>
  <si>
    <t>Kogus</t>
  </si>
  <si>
    <t>Laius</t>
  </si>
  <si>
    <t>KOKKU, m2</t>
  </si>
  <si>
    <t>Valu-pl.</t>
  </si>
  <si>
    <t>Valge värv</t>
  </si>
  <si>
    <t>Must värv</t>
  </si>
  <si>
    <t>obj</t>
  </si>
  <si>
    <t>Ridakillustikust alus fr - 4/32 KLT</t>
  </si>
  <si>
    <t xml:space="preserve">Ridakillustikust alus fr - 4/63 bussitaskud </t>
  </si>
  <si>
    <t>h=30cm</t>
  </si>
  <si>
    <t>40501d</t>
  </si>
  <si>
    <t>Ridakillustikust alus fr - 4/32 sillutiskivi</t>
  </si>
  <si>
    <t>30501a</t>
  </si>
  <si>
    <t>30501b</t>
  </si>
  <si>
    <t>Dreenkiht</t>
  </si>
  <si>
    <r>
      <t>m</t>
    </r>
    <r>
      <rPr>
        <vertAlign val="superscript"/>
        <sz val="10"/>
        <rFont val="Times New Roman"/>
        <family val="1"/>
        <charset val="186"/>
      </rPr>
      <t>2</t>
    </r>
    <r>
      <rPr>
        <sz val="10"/>
        <rFont val="Times New Roman"/>
        <family val="1"/>
        <charset val="186"/>
      </rPr>
      <t xml:space="preserve">  </t>
    </r>
  </si>
  <si>
    <r>
      <t>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 xml:space="preserve">  </t>
    </r>
  </si>
  <si>
    <t>AC 8 surf, tardkivi segu KLT</t>
  </si>
  <si>
    <t>AC 12 surf, tardkivi segu tugevdatud KLT</t>
  </si>
  <si>
    <t>43002c</t>
  </si>
  <si>
    <t>AC 16 surf, tardkivi segu bussitaskud</t>
  </si>
  <si>
    <t>AC 32 base, segu bussitaskud</t>
  </si>
  <si>
    <t>Täringukivi 10x10 cm koos paesõelmetest sängituskihiga</t>
  </si>
  <si>
    <t>Tardkiviäärekivid (150x290x1000)</t>
  </si>
  <si>
    <t>Betoonäärekivid (80x200 mm)</t>
  </si>
  <si>
    <t>h=7cm</t>
  </si>
  <si>
    <t xml:space="preserve">Peenarde kindlustamine (purustatud kruus, killustik)  </t>
  </si>
  <si>
    <t>Muru ( kasvualuse rajamine ja külv)</t>
  </si>
  <si>
    <t>51001a</t>
  </si>
  <si>
    <t>51001b</t>
  </si>
  <si>
    <t>51001c</t>
  </si>
  <si>
    <t>51001d</t>
  </si>
  <si>
    <t xml:space="preserve">m </t>
  </si>
  <si>
    <t xml:space="preserve">Löögienergiat neeldav terminal, toimivusklass P2 </t>
  </si>
  <si>
    <t>Ankurdav mahaviik (l-12 m)</t>
  </si>
  <si>
    <t>Tähispost</t>
  </si>
  <si>
    <t xml:space="preserve">Tähispost piirdel  </t>
  </si>
  <si>
    <t>Ootekoda koos pingi ja prügikastiga</t>
  </si>
  <si>
    <t>Dreenkiht       20 cm</t>
  </si>
  <si>
    <t xml:space="preserve">Makseartikkel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</si>
  <si>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Dreenkiht       30 cm</t>
  </si>
  <si>
    <t>Ridakillustikust alus fr - 4/32 alus  kergliiklustee</t>
  </si>
  <si>
    <t>Ridakillustikust alus fr-4/63 bussitaskud</t>
  </si>
  <si>
    <t>Ridakillustikust alus fr-4/32 sillutiskivi</t>
  </si>
  <si>
    <t>h=15 cm</t>
  </si>
  <si>
    <t xml:space="preserve">AC 8 surf kergliiklustee </t>
  </si>
  <si>
    <t>AC 12 surf  tugevdatud kergliiklustee</t>
  </si>
  <si>
    <t>h=0cm</t>
  </si>
  <si>
    <t>Tardkiviäärekivid (150x290)</t>
  </si>
  <si>
    <t>TRUUPIDE ARUANNE</t>
  </si>
  <si>
    <t>Asukoht</t>
  </si>
  <si>
    <t>Truubi läbimõõt</t>
  </si>
  <si>
    <t>Plastiktruup d=250 mm</t>
  </si>
  <si>
    <t>Plastiktruup d=400 mm</t>
  </si>
  <si>
    <t>Plastiktruup d=600 mm</t>
  </si>
  <si>
    <t>Plastiktruup d=1000 mm</t>
  </si>
  <si>
    <t>PK A 7+30</t>
  </si>
  <si>
    <t>PK A 7+52</t>
  </si>
  <si>
    <r>
      <t xml:space="preserve">PK </t>
    </r>
    <r>
      <rPr>
        <sz val="11"/>
        <color theme="1"/>
        <rFont val="Calibri"/>
        <family val="2"/>
        <scheme val="minor"/>
      </rPr>
      <t>B 0+03</t>
    </r>
  </si>
  <si>
    <t>PK B 0+21</t>
  </si>
  <si>
    <t>PK B 0+40</t>
  </si>
  <si>
    <t>Asukoht PK A</t>
  </si>
  <si>
    <t>Asukoht PK B</t>
  </si>
  <si>
    <t>Bussiatsku</t>
  </si>
  <si>
    <t>PK A</t>
  </si>
  <si>
    <t>PK B</t>
  </si>
  <si>
    <t>A 0+00</t>
  </si>
  <si>
    <t>A 1+00</t>
  </si>
  <si>
    <t>A 2+00</t>
  </si>
  <si>
    <t>A 3+00</t>
  </si>
  <si>
    <t>A 4+00</t>
  </si>
  <si>
    <t>A 5+00</t>
  </si>
  <si>
    <t>A 6+00</t>
  </si>
  <si>
    <t>A 7+00</t>
  </si>
  <si>
    <t>A 8+00</t>
  </si>
  <si>
    <t>A 9+00</t>
  </si>
  <si>
    <t xml:space="preserve"> B 0+00</t>
  </si>
  <si>
    <t>B 0+75</t>
  </si>
  <si>
    <t>Bussitasku PK A</t>
  </si>
  <si>
    <t>Bussitasku PK B</t>
  </si>
  <si>
    <t>2. PK A 9+00 - PK A 9+94 aruandes on kajastatud ka terve tugevdatud kergliiklustee lõik.</t>
  </si>
  <si>
    <t>AC 16 surf</t>
  </si>
  <si>
    <t>AC 32 base</t>
  </si>
  <si>
    <t>Peenarde kindlustamine (purustatud kruus)</t>
  </si>
  <si>
    <t>Täringukivi 10x10x10 cm koos sõelmetega</t>
  </si>
  <si>
    <t>A 9+92</t>
  </si>
  <si>
    <t>Olemasoleva katendi  freesimine</t>
  </si>
  <si>
    <t>PK/km</t>
  </si>
  <si>
    <t>A 2+21</t>
  </si>
  <si>
    <t>A 5+03</t>
  </si>
  <si>
    <t>A 7+16</t>
  </si>
  <si>
    <t>A 7+28</t>
  </si>
  <si>
    <t>A 9+50</t>
  </si>
  <si>
    <t>B 0+01</t>
  </si>
  <si>
    <t>Kergliiklustee märgid</t>
  </si>
  <si>
    <t>Põhitee märgid</t>
  </si>
  <si>
    <t>lõpp</t>
  </si>
  <si>
    <t>Tähispostid</t>
  </si>
  <si>
    <t>0,104 PP</t>
  </si>
  <si>
    <t>0,422 PP</t>
  </si>
  <si>
    <t>0,422 VP</t>
  </si>
  <si>
    <t>1,002 VP</t>
  </si>
  <si>
    <t>1,025 VP</t>
  </si>
  <si>
    <t>1,025 PP</t>
  </si>
  <si>
    <t>1,747 PP</t>
  </si>
  <si>
    <t>1,747 VP</t>
  </si>
  <si>
    <t>km/paan</t>
  </si>
  <si>
    <t>0,455 VP</t>
  </si>
  <si>
    <t>0,478 VP</t>
  </si>
  <si>
    <t>0,502 VP</t>
  </si>
  <si>
    <t>0,526 VP</t>
  </si>
  <si>
    <t>0,604 PP</t>
  </si>
  <si>
    <t>0,632 PP</t>
  </si>
  <si>
    <t>0,657 PP</t>
  </si>
  <si>
    <t>0,679 PP</t>
  </si>
  <si>
    <t>0,937 VP</t>
  </si>
  <si>
    <t>0,964 VP</t>
  </si>
  <si>
    <t>0,978 VP</t>
  </si>
  <si>
    <t>0,997 VP</t>
  </si>
  <si>
    <t>tähispost piirdel</t>
  </si>
  <si>
    <t>Ridakillustikust alus fr-4/63 tugevdatud kergliiklustee</t>
  </si>
  <si>
    <t>Ridakillustikust alus fr - 4/63 tugevdatud KLT</t>
  </si>
  <si>
    <t xml:space="preserve">Uute kraavide kaevamine  </t>
  </si>
  <si>
    <t xml:space="preserve">Kraavide puhastamine  </t>
  </si>
  <si>
    <t>Uute kraavide kaevamine</t>
  </si>
  <si>
    <t>Kraavide puhastamine</t>
  </si>
  <si>
    <t>II gr.</t>
  </si>
  <si>
    <t>kollane</t>
  </si>
  <si>
    <t>0,264 PP</t>
  </si>
  <si>
    <t>valge</t>
  </si>
  <si>
    <t>70501a</t>
  </si>
  <si>
    <t>70501b</t>
  </si>
  <si>
    <t>1,009 VP</t>
  </si>
  <si>
    <t>891b</t>
  </si>
  <si>
    <t>Välja arvatud teenindav transport</t>
  </si>
  <si>
    <t>Lühikeste kriipsudega katkendjoon 1:3</t>
  </si>
  <si>
    <t xml:space="preserve">jm </t>
  </si>
  <si>
    <t>923d</t>
  </si>
  <si>
    <t>Võrdsete kriipsude ja vahedega katkendjoon</t>
  </si>
  <si>
    <t>Ühekordne pidevjoon</t>
  </si>
  <si>
    <t>Äärekivi ette katkendjoon</t>
  </si>
  <si>
    <t>Jalgtee</t>
  </si>
  <si>
    <t>Jalgrattatee</t>
  </si>
  <si>
    <t xml:space="preserve"> A1+00</t>
  </si>
  <si>
    <t>A7+00</t>
  </si>
  <si>
    <t>A8+25</t>
  </si>
  <si>
    <t>B0+00</t>
  </si>
  <si>
    <t>B1+00</t>
  </si>
  <si>
    <t xml:space="preserve">Geodeetiline märkimine  </t>
  </si>
  <si>
    <t> objekt</t>
  </si>
  <si>
    <t>Süvendi kaevamine </t>
  </si>
  <si>
    <r>
      <t>m</t>
    </r>
    <r>
      <rPr>
        <vertAlign val="superscript"/>
        <sz val="10"/>
        <color theme="1"/>
        <rFont val="Times New Roman"/>
        <family val="1"/>
        <charset val="186"/>
      </rPr>
      <t>3</t>
    </r>
    <r>
      <rPr>
        <sz val="10"/>
        <color theme="1"/>
        <rFont val="Times New Roman"/>
        <family val="1"/>
        <charset val="186"/>
      </rPr>
      <t xml:space="preserve">  </t>
    </r>
  </si>
  <si>
    <t>Ettevalmistustööd</t>
  </si>
  <si>
    <t>objekt </t>
  </si>
  <si>
    <t>Killustikalus </t>
  </si>
  <si>
    <t>fr 4/32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</si>
  <si>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  </t>
    </r>
  </si>
  <si>
    <t>Mikrovai (injektsioonvai)</t>
  </si>
  <si>
    <r>
      <t>T73/45, l</t>
    </r>
    <r>
      <rPr>
        <vertAlign val="subscript"/>
        <sz val="10"/>
        <color theme="1"/>
        <rFont val="Times New Roman"/>
        <family val="1"/>
      </rPr>
      <t>kesk</t>
    </r>
    <r>
      <rPr>
        <sz val="10"/>
        <color theme="1"/>
        <rFont val="Times New Roman"/>
        <family val="1"/>
        <charset val="186"/>
      </rPr>
      <t>~2,8m</t>
    </r>
  </si>
  <si>
    <t>60401a</t>
  </si>
  <si>
    <t>Raudbetoonist rostvärk</t>
  </si>
  <si>
    <t>C35/45, 2 tk</t>
  </si>
  <si>
    <t>60401b</t>
  </si>
  <si>
    <t>Raudbetoonist tugirajatis</t>
  </si>
  <si>
    <t>Betoonpinna impregneerimine</t>
  </si>
  <si>
    <t>60601a</t>
  </si>
  <si>
    <t>Teraskanduritega pealisehitis (tsingitud)</t>
  </si>
  <si>
    <t>S235 J2</t>
  </si>
  <si>
    <t xml:space="preserve">t  </t>
  </si>
  <si>
    <t>60601b</t>
  </si>
  <si>
    <t>Tugiosade teraselemendid (tsingitud)</t>
  </si>
  <si>
    <t>60601c</t>
  </si>
  <si>
    <t>Vuugi katteleht (tsingitud)</t>
  </si>
  <si>
    <t>S355 J2</t>
  </si>
  <si>
    <t>Keevisrestid (tsingitud)</t>
  </si>
  <si>
    <t>tk </t>
  </si>
  <si>
    <t>Võõp hüdroisolatsioon</t>
  </si>
  <si>
    <t>Jalgtee piire tugirajatisel</t>
  </si>
  <si>
    <t>jm </t>
  </si>
  <si>
    <t>Kaitseekraan (piirde terasvõrk kinnitustega)</t>
  </si>
  <si>
    <t>h=1,02 m</t>
  </si>
  <si>
    <t>Elastomeerne tugiosa</t>
  </si>
  <si>
    <t>Liitekohtade täitmine</t>
  </si>
  <si>
    <t>jm</t>
  </si>
  <si>
    <r>
      <t>S235 J2, A=28.9 m</t>
    </r>
    <r>
      <rPr>
        <sz val="10"/>
        <color theme="1"/>
        <rFont val="Calibri"/>
        <family val="2"/>
      </rPr>
      <t>²</t>
    </r>
  </si>
  <si>
    <t>Tehiskanali ehitusaegne kindlustamine</t>
  </si>
  <si>
    <t xml:space="preserve">Võrkaia lammutamine (koos vundamendiga)  </t>
  </si>
  <si>
    <t xml:space="preserve">Ühepoolne põrkepiire, ohjeldamise tase </t>
  </si>
  <si>
    <t xml:space="preserve">Liiklusmärgi eemaldamine (koos postidega, vundamentidega jne.)  </t>
  </si>
  <si>
    <t xml:space="preserve">Tähispostide eemaldamine  </t>
  </si>
  <si>
    <t xml:space="preserve">Liiklusmärgi ümbertõstmine  </t>
  </si>
  <si>
    <t xml:space="preserve">                               Makseartikkel                                                                                                                              Makseartikkel                                                                                                                                                                     </t>
  </si>
  <si>
    <t>Liiklusmärgi ümbertõstmine</t>
  </si>
  <si>
    <t>A 9+33</t>
  </si>
  <si>
    <t>ümber tõsta joonisel näidatud kohta</t>
  </si>
  <si>
    <t>Tähispostide eemaldamine</t>
  </si>
  <si>
    <t>A 9+37</t>
  </si>
  <si>
    <t>A 9+47</t>
  </si>
  <si>
    <t>Tee ots</t>
  </si>
  <si>
    <t>435/445</t>
  </si>
  <si>
    <t>0,266 pp</t>
  </si>
  <si>
    <t>0,466 vp</t>
  </si>
  <si>
    <t>0,516 vp</t>
  </si>
  <si>
    <t>0,615 pp</t>
  </si>
  <si>
    <t>0,665pp</t>
  </si>
  <si>
    <t>0,941 vp</t>
  </si>
  <si>
    <t>0,963vp</t>
  </si>
  <si>
    <t>0,984 vp</t>
  </si>
  <si>
    <t>Ajutine liikluskorraldus (s.h. infotahvlid ja liikluskorraldusprojekt)</t>
  </si>
  <si>
    <t>Rostvärgi ümbruse kivikindlustus (täringukivi 10x10 cm koos paesõelmetest sängituskihiga)</t>
  </si>
  <si>
    <t>Plastiktruup SN8 (koos päistega)</t>
  </si>
  <si>
    <t>d=250 mm 1 tk</t>
  </si>
  <si>
    <t>d=400 mm 2 tk</t>
  </si>
  <si>
    <t>d=600 mm 1 tk</t>
  </si>
  <si>
    <t>d=1000 mm 1 tk</t>
  </si>
  <si>
    <t>kompl.</t>
  </si>
  <si>
    <t>Kuuseheki istutamine koos kasvualuse rajamisega</t>
  </si>
  <si>
    <t>istiku H=1,0-1,5m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</si>
</sst>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\ _€"/>
    <numFmt numFmtId="165" formatCode="#,##0.00\ _k_r"/>
    <numFmt numFmtId="166" formatCode="&quot;h(kesk)=&quot;0&quot; cm&quot;"/>
    <numFmt numFmtId="167" formatCode="&quot;h(kesk)=&quot;0.0&quot; cm&quot;"/>
    <numFmt numFmtId="168" formatCode="_-* #,##0.00\ [$€-425]_-;\-* #,##0.00\ [$€-425]_-;_-* &quot;-&quot;??\ [$€-425]_-;_-@_-"/>
    <numFmt numFmtId="169" formatCode="0.0"/>
    <numFmt numFmtId="170" formatCode="0\+00"/>
    <numFmt numFmtId="171" formatCode="0.0000"/>
    <numFmt numFmtId="172" formatCode="0.000"/>
    <numFmt numFmtId="173" formatCode="#,##0\ _€"/>
  </numFmts>
  <fonts count="4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  <font>
      <b/>
      <sz val="11"/>
      <name val="Calibri"/>
      <family val="2"/>
      <charset val="186"/>
    </font>
    <font>
      <b/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color indexed="8"/>
      <name val="Calibri"/>
      <family val="2"/>
      <charset val="186"/>
    </font>
    <font>
      <b/>
      <sz val="8"/>
      <name val="Arial"/>
      <family val="2"/>
      <charset val="186"/>
    </font>
    <font>
      <b/>
      <sz val="10"/>
      <color indexed="8"/>
      <name val="Calibri"/>
      <family val="2"/>
      <charset val="186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sz val="8"/>
      <color indexed="8"/>
      <name val="Arial"/>
      <family val="2"/>
      <charset val="1"/>
    </font>
    <font>
      <b/>
      <sz val="8"/>
      <color indexed="8"/>
      <name val="Arial"/>
      <family val="2"/>
      <charset val="186"/>
    </font>
    <font>
      <b/>
      <vertAlign val="subscript"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Calibri"/>
      <family val="2"/>
      <charset val="186"/>
    </font>
    <font>
      <sz val="10"/>
      <color rgb="FFFF0000"/>
      <name val="Arial"/>
      <family val="2"/>
      <charset val="186"/>
    </font>
    <font>
      <b/>
      <sz val="8"/>
      <color rgb="FFFF0000"/>
      <name val="Arial"/>
      <family val="2"/>
      <charset val="186"/>
    </font>
    <font>
      <b/>
      <u/>
      <sz val="12"/>
      <name val="Arial"/>
      <family val="2"/>
      <charset val="186"/>
    </font>
    <font>
      <sz val="8"/>
      <color indexed="8"/>
      <name val="Calibri"/>
      <family val="2"/>
      <charset val="186"/>
    </font>
    <font>
      <sz val="10"/>
      <name val="Calibri"/>
      <family val="2"/>
      <charset val="186"/>
    </font>
    <font>
      <sz val="8"/>
      <name val="Arial"/>
      <family val="2"/>
    </font>
    <font>
      <b/>
      <sz val="8"/>
      <color indexed="8"/>
      <name val="Arial"/>
      <family val="2"/>
      <charset val="1"/>
    </font>
    <font>
      <b/>
      <sz val="8"/>
      <name val="Calibri"/>
      <family val="2"/>
      <charset val="186"/>
    </font>
    <font>
      <sz val="8"/>
      <name val="Calibri"/>
      <family val="2"/>
      <charset val="186"/>
      <scheme val="minor"/>
    </font>
    <font>
      <b/>
      <sz val="8"/>
      <name val="Arial"/>
      <family val="2"/>
    </font>
    <font>
      <sz val="8"/>
      <color theme="1"/>
      <name val="Calibri"/>
      <family val="2"/>
      <charset val="186"/>
      <scheme val="minor"/>
    </font>
    <font>
      <b/>
      <sz val="11"/>
      <color indexed="8"/>
      <name val="Calibri"/>
      <family val="2"/>
      <charset val="186"/>
    </font>
    <font>
      <sz val="11"/>
      <name val="Calibri"/>
      <family val="2"/>
      <charset val="186"/>
      <scheme val="minor"/>
    </font>
    <font>
      <sz val="10"/>
      <name val="Times New Roman"/>
      <family val="1"/>
    </font>
    <font>
      <vertAlign val="superscript"/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8"/>
      <name val="Arial"/>
      <family val="2"/>
      <charset val="186"/>
    </font>
    <font>
      <u/>
      <sz val="11"/>
      <color theme="1"/>
      <name val="Calibri"/>
      <family val="2"/>
      <charset val="186"/>
      <scheme val="minor"/>
    </font>
    <font>
      <vertAlign val="superscript"/>
      <sz val="10"/>
      <color theme="1"/>
      <name val="Times New Roman"/>
      <family val="1"/>
      <charset val="186"/>
    </font>
    <font>
      <vertAlign val="subscript"/>
      <sz val="10"/>
      <color theme="1"/>
      <name val="Times New Roman"/>
      <family val="1"/>
    </font>
    <font>
      <sz val="10"/>
      <color theme="1"/>
      <name val="Calibri"/>
      <family val="2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19" fillId="0" borderId="0"/>
    <xf numFmtId="0" fontId="2" fillId="0" borderId="0"/>
    <xf numFmtId="0" fontId="31" fillId="0" borderId="0"/>
  </cellStyleXfs>
  <cellXfs count="387">
    <xf numFmtId="0" fontId="0" fillId="0" borderId="0" xfId="0"/>
    <xf numFmtId="169" fontId="4" fillId="0" borderId="0" xfId="1" applyNumberFormat="1" applyFont="1" applyAlignment="1">
      <alignment horizontal="left" vertical="center"/>
    </xf>
    <xf numFmtId="169" fontId="7" fillId="0" borderId="0" xfId="1" applyNumberFormat="1" applyFont="1"/>
    <xf numFmtId="169" fontId="4" fillId="0" borderId="0" xfId="1" applyNumberFormat="1" applyFont="1" applyAlignment="1">
      <alignment vertical="center"/>
    </xf>
    <xf numFmtId="0" fontId="0" fillId="0" borderId="0" xfId="0" applyAlignment="1">
      <alignment wrapText="1"/>
    </xf>
    <xf numFmtId="1" fontId="8" fillId="0" borderId="0" xfId="1" applyNumberFormat="1" applyFont="1"/>
    <xf numFmtId="0" fontId="9" fillId="0" borderId="0" xfId="0" applyFont="1"/>
    <xf numFmtId="169" fontId="10" fillId="0" borderId="14" xfId="1" applyNumberFormat="1" applyFont="1" applyBorder="1" applyAlignment="1">
      <alignment vertical="center" wrapText="1"/>
    </xf>
    <xf numFmtId="169" fontId="10" fillId="0" borderId="15" xfId="1" applyNumberFormat="1" applyFont="1" applyBorder="1" applyAlignment="1">
      <alignment vertical="center" wrapText="1"/>
    </xf>
    <xf numFmtId="0" fontId="11" fillId="0" borderId="3" xfId="1" applyFont="1" applyBorder="1" applyAlignment="1">
      <alignment vertical="top" wrapText="1"/>
    </xf>
    <xf numFmtId="1" fontId="12" fillId="0" borderId="3" xfId="1" applyNumberFormat="1" applyFont="1" applyBorder="1" applyAlignment="1">
      <alignment horizontal="center" vertical="center"/>
    </xf>
    <xf numFmtId="0" fontId="9" fillId="0" borderId="0" xfId="0" applyFont="1" applyAlignment="1">
      <alignment wrapText="1"/>
    </xf>
    <xf numFmtId="169" fontId="12" fillId="0" borderId="3" xfId="1" applyNumberFormat="1" applyFont="1" applyBorder="1" applyAlignment="1">
      <alignment horizontal="center" vertical="center" wrapText="1" shrinkToFit="1"/>
    </xf>
    <xf numFmtId="0" fontId="14" fillId="0" borderId="3" xfId="1" applyFont="1" applyBorder="1" applyAlignment="1">
      <alignment horizontal="center" vertical="center" wrapText="1" shrinkToFit="1"/>
    </xf>
    <xf numFmtId="1" fontId="10" fillId="0" borderId="3" xfId="1" applyNumberFormat="1" applyFont="1" applyBorder="1" applyAlignment="1">
      <alignment horizontal="center" vertical="center"/>
    </xf>
    <xf numFmtId="170" fontId="15" fillId="0" borderId="3" xfId="1" applyNumberFormat="1" applyFont="1" applyBorder="1" applyAlignment="1">
      <alignment horizontal="center" vertical="center" wrapText="1"/>
    </xf>
    <xf numFmtId="169" fontId="10" fillId="0" borderId="3" xfId="1" applyNumberFormat="1" applyFont="1" applyBorder="1" applyAlignment="1">
      <alignment horizontal="center" vertical="center" wrapText="1" shrinkToFit="1"/>
    </xf>
    <xf numFmtId="1" fontId="10" fillId="0" borderId="3" xfId="1" applyNumberFormat="1" applyFont="1" applyBorder="1" applyAlignment="1">
      <alignment horizontal="center" vertical="center" wrapText="1" shrinkToFit="1"/>
    </xf>
    <xf numFmtId="1" fontId="10" fillId="0" borderId="3" xfId="0" applyNumberFormat="1" applyFont="1" applyBorder="1" applyAlignment="1">
      <alignment horizontal="center" vertical="center" wrapText="1"/>
    </xf>
    <xf numFmtId="170" fontId="10" fillId="0" borderId="0" xfId="1" applyNumberFormat="1" applyFont="1" applyAlignment="1">
      <alignment horizontal="center" vertical="center"/>
    </xf>
    <xf numFmtId="169" fontId="12" fillId="0" borderId="0" xfId="1" applyNumberFormat="1" applyFont="1" applyAlignment="1">
      <alignment horizontal="center" vertical="center" wrapText="1" shrinkToFit="1"/>
    </xf>
    <xf numFmtId="1" fontId="12" fillId="0" borderId="0" xfId="1" applyNumberFormat="1" applyFont="1" applyAlignment="1">
      <alignment horizontal="center" vertical="center" wrapText="1"/>
    </xf>
    <xf numFmtId="1" fontId="0" fillId="0" borderId="0" xfId="0" applyNumberFormat="1" applyAlignment="1">
      <alignment wrapText="1"/>
    </xf>
    <xf numFmtId="1" fontId="10" fillId="0" borderId="0" xfId="1" applyNumberFormat="1" applyFont="1" applyAlignment="1">
      <alignment horizontal="center" vertical="center"/>
    </xf>
    <xf numFmtId="170" fontId="15" fillId="0" borderId="0" xfId="1" applyNumberFormat="1" applyFont="1" applyAlignment="1">
      <alignment horizontal="center" vertical="center" wrapText="1"/>
    </xf>
    <xf numFmtId="169" fontId="10" fillId="0" borderId="0" xfId="1" applyNumberFormat="1" applyFont="1" applyAlignment="1">
      <alignment horizontal="center" vertical="center" wrapText="1" shrinkToFit="1"/>
    </xf>
    <xf numFmtId="1" fontId="10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left" indent="1"/>
    </xf>
    <xf numFmtId="0" fontId="10" fillId="0" borderId="0" xfId="0" applyFont="1" applyAlignment="1">
      <alignment wrapText="1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169" fontId="0" fillId="0" borderId="0" xfId="0" applyNumberFormat="1"/>
    <xf numFmtId="1" fontId="17" fillId="0" borderId="3" xfId="1" applyNumberFormat="1" applyFont="1" applyBorder="1" applyAlignment="1">
      <alignment horizontal="center" vertical="center"/>
    </xf>
    <xf numFmtId="169" fontId="12" fillId="0" borderId="1" xfId="1" applyNumberFormat="1" applyFont="1" applyBorder="1" applyAlignment="1">
      <alignment horizontal="center" vertical="center" wrapText="1" shrinkToFit="1"/>
    </xf>
    <xf numFmtId="1" fontId="10" fillId="0" borderId="5" xfId="1" applyNumberFormat="1" applyFont="1" applyBorder="1" applyAlignment="1">
      <alignment horizontal="center" vertical="center"/>
    </xf>
    <xf numFmtId="170" fontId="10" fillId="0" borderId="5" xfId="1" quotePrefix="1" applyNumberFormat="1" applyFont="1" applyBorder="1" applyAlignment="1">
      <alignment horizontal="center" vertical="center"/>
    </xf>
    <xf numFmtId="170" fontId="10" fillId="0" borderId="5" xfId="1" applyNumberFormat="1" applyFont="1" applyBorder="1" applyAlignment="1">
      <alignment horizontal="center" vertical="center"/>
    </xf>
    <xf numFmtId="1" fontId="10" fillId="0" borderId="5" xfId="1" applyNumberFormat="1" applyFont="1" applyBorder="1" applyAlignment="1">
      <alignment horizontal="center" vertical="center" wrapText="1" shrinkToFit="1"/>
    </xf>
    <xf numFmtId="169" fontId="10" fillId="0" borderId="5" xfId="1" applyNumberFormat="1" applyFont="1" applyBorder="1" applyAlignment="1">
      <alignment horizontal="center" vertical="center" wrapText="1" shrinkToFit="1"/>
    </xf>
    <xf numFmtId="169" fontId="9" fillId="0" borderId="0" xfId="0" applyNumberFormat="1" applyFont="1"/>
    <xf numFmtId="170" fontId="10" fillId="0" borderId="3" xfId="1" quotePrefix="1" applyNumberFormat="1" applyFont="1" applyBorder="1" applyAlignment="1">
      <alignment horizontal="center" vertical="center"/>
    </xf>
    <xf numFmtId="169" fontId="19" fillId="0" borderId="0" xfId="0" applyNumberFormat="1" applyFont="1"/>
    <xf numFmtId="169" fontId="12" fillId="0" borderId="0" xfId="1" applyNumberFormat="1" applyFont="1" applyAlignment="1">
      <alignment horizontal="left" vertical="center" wrapText="1" shrinkToFit="1"/>
    </xf>
    <xf numFmtId="1" fontId="10" fillId="0" borderId="7" xfId="0" applyNumberFormat="1" applyFont="1" applyBorder="1" applyAlignment="1">
      <alignment horizontal="center" vertical="center"/>
    </xf>
    <xf numFmtId="1" fontId="12" fillId="0" borderId="0" xfId="1" applyNumberFormat="1" applyFont="1" applyAlignment="1">
      <alignment horizontal="center" vertical="center" wrapText="1" shrinkToFit="1"/>
    </xf>
    <xf numFmtId="0" fontId="10" fillId="0" borderId="0" xfId="1" applyFont="1"/>
    <xf numFmtId="0" fontId="20" fillId="0" borderId="0" xfId="1" applyFont="1"/>
    <xf numFmtId="0" fontId="7" fillId="0" borderId="0" xfId="1" applyFont="1"/>
    <xf numFmtId="0" fontId="21" fillId="0" borderId="0" xfId="0" applyFont="1"/>
    <xf numFmtId="0" fontId="12" fillId="0" borderId="12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 wrapText="1" shrinkToFit="1"/>
    </xf>
    <xf numFmtId="0" fontId="12" fillId="0" borderId="1" xfId="1" applyFont="1" applyBorder="1" applyAlignment="1">
      <alignment horizontal="center" vertical="center" wrapText="1" shrinkToFit="1"/>
    </xf>
    <xf numFmtId="0" fontId="10" fillId="0" borderId="0" xfId="0" applyFont="1"/>
    <xf numFmtId="1" fontId="22" fillId="0" borderId="0" xfId="1" applyNumberFormat="1" applyFont="1" applyAlignment="1">
      <alignment horizontal="center" vertical="center" wrapText="1" shrinkToFit="1"/>
    </xf>
    <xf numFmtId="169" fontId="12" fillId="0" borderId="0" xfId="1" applyNumberFormat="1" applyFont="1" applyAlignment="1">
      <alignment horizontal="left" vertical="center"/>
    </xf>
    <xf numFmtId="0" fontId="0" fillId="0" borderId="0" xfId="0" applyAlignment="1">
      <alignment horizontal="right"/>
    </xf>
    <xf numFmtId="169" fontId="20" fillId="0" borderId="0" xfId="1" applyNumberFormat="1" applyFont="1"/>
    <xf numFmtId="0" fontId="20" fillId="0" borderId="0" xfId="1" applyFont="1" applyAlignment="1">
      <alignment horizontal="center" vertical="center" wrapText="1"/>
    </xf>
    <xf numFmtId="0" fontId="23" fillId="0" borderId="0" xfId="1" applyFont="1" applyAlignment="1">
      <alignment horizontal="center" vertical="center" wrapText="1"/>
    </xf>
    <xf numFmtId="0" fontId="23" fillId="0" borderId="0" xfId="1" applyFont="1" applyAlignment="1">
      <alignment wrapText="1"/>
    </xf>
    <xf numFmtId="0" fontId="23" fillId="0" borderId="0" xfId="1" applyFont="1" applyAlignment="1">
      <alignment horizontal="center" wrapText="1"/>
    </xf>
    <xf numFmtId="0" fontId="23" fillId="0" borderId="0" xfId="1" applyFont="1"/>
    <xf numFmtId="0" fontId="20" fillId="0" borderId="0" xfId="1" applyFont="1" applyAlignment="1">
      <alignment vertical="center" wrapText="1"/>
    </xf>
    <xf numFmtId="0" fontId="20" fillId="0" borderId="0" xfId="1" applyFont="1" applyAlignment="1">
      <alignment wrapText="1"/>
    </xf>
    <xf numFmtId="0" fontId="6" fillId="0" borderId="0" xfId="1" applyAlignment="1">
      <alignment wrapText="1"/>
    </xf>
    <xf numFmtId="0" fontId="14" fillId="0" borderId="3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4" fillId="0" borderId="6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/>
    </xf>
    <xf numFmtId="0" fontId="26" fillId="0" borderId="5" xfId="1" applyFont="1" applyBorder="1" applyAlignment="1">
      <alignment horizontal="center" vertical="center" wrapText="1"/>
    </xf>
    <xf numFmtId="0" fontId="27" fillId="0" borderId="5" xfId="1" applyFont="1" applyBorder="1" applyAlignment="1">
      <alignment horizontal="center" vertical="center" wrapText="1"/>
    </xf>
    <xf numFmtId="0" fontId="27" fillId="0" borderId="3" xfId="1" applyFont="1" applyBorder="1" applyAlignment="1">
      <alignment horizontal="center" vertical="center" wrapText="1"/>
    </xf>
    <xf numFmtId="0" fontId="28" fillId="0" borderId="3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0" fontId="26" fillId="0" borderId="3" xfId="3" applyFont="1" applyBorder="1" applyAlignment="1">
      <alignment horizontal="center" vertical="center" wrapText="1"/>
    </xf>
    <xf numFmtId="0" fontId="29" fillId="0" borderId="3" xfId="3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 wrapText="1"/>
    </xf>
    <xf numFmtId="0" fontId="20" fillId="0" borderId="3" xfId="1" applyFont="1" applyBorder="1" applyAlignment="1">
      <alignment horizontal="center" vertical="center" wrapText="1"/>
    </xf>
    <xf numFmtId="0" fontId="29" fillId="0" borderId="3" xfId="3" applyFont="1" applyBorder="1" applyAlignment="1">
      <alignment horizontal="center" vertical="center" wrapText="1"/>
    </xf>
    <xf numFmtId="0" fontId="20" fillId="0" borderId="3" xfId="3" applyFont="1" applyBorder="1" applyAlignment="1">
      <alignment horizontal="center" vertical="center" wrapText="1"/>
    </xf>
    <xf numFmtId="0" fontId="26" fillId="0" borderId="0" xfId="3" applyFont="1" applyAlignment="1">
      <alignment horizontal="center" vertical="center" wrapText="1"/>
    </xf>
    <xf numFmtId="0" fontId="29" fillId="0" borderId="0" xfId="3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  <xf numFmtId="0" fontId="12" fillId="0" borderId="3" xfId="3" applyFont="1" applyBorder="1" applyAlignment="1">
      <alignment horizontal="center" vertical="center" wrapText="1"/>
    </xf>
    <xf numFmtId="0" fontId="10" fillId="0" borderId="0" xfId="1" applyFont="1" applyAlignment="1">
      <alignment horizontal="left" vertical="center" wrapText="1"/>
    </xf>
    <xf numFmtId="170" fontId="26" fillId="0" borderId="0" xfId="2" applyNumberFormat="1" applyFont="1" applyAlignment="1">
      <alignment horizontal="center" vertical="center"/>
    </xf>
    <xf numFmtId="0" fontId="26" fillId="0" borderId="0" xfId="3" quotePrefix="1" applyFont="1" applyAlignment="1">
      <alignment horizontal="center" vertical="center" wrapText="1"/>
    </xf>
    <xf numFmtId="0" fontId="29" fillId="0" borderId="0" xfId="3" applyFont="1" applyAlignment="1">
      <alignment horizontal="center" vertical="center"/>
    </xf>
    <xf numFmtId="0" fontId="30" fillId="0" borderId="0" xfId="3" applyFont="1" applyAlignment="1">
      <alignment horizontal="center" vertical="center" wrapText="1"/>
    </xf>
    <xf numFmtId="0" fontId="30" fillId="0" borderId="0" xfId="3" applyFont="1" applyAlignment="1">
      <alignment horizontal="right" vertical="center"/>
    </xf>
    <xf numFmtId="0" fontId="30" fillId="0" borderId="3" xfId="3" applyFont="1" applyBorder="1" applyAlignment="1">
      <alignment horizontal="center" vertical="center" wrapText="1"/>
    </xf>
    <xf numFmtId="0" fontId="30" fillId="0" borderId="0" xfId="3" applyFont="1" applyAlignment="1">
      <alignment horizontal="center" vertical="center"/>
    </xf>
    <xf numFmtId="0" fontId="24" fillId="0" borderId="0" xfId="1" applyFont="1" applyAlignment="1">
      <alignment horizontal="right" vertical="center"/>
    </xf>
    <xf numFmtId="0" fontId="24" fillId="0" borderId="0" xfId="1" applyFont="1" applyAlignment="1">
      <alignment horizontal="right" vertical="center" wrapText="1"/>
    </xf>
    <xf numFmtId="0" fontId="6" fillId="0" borderId="0" xfId="1" applyAlignment="1">
      <alignment horizontal="center" vertical="center" wrapText="1"/>
    </xf>
    <xf numFmtId="0" fontId="6" fillId="0" borderId="0" xfId="1" applyAlignment="1">
      <alignment horizontal="center" vertical="center"/>
    </xf>
    <xf numFmtId="0" fontId="20" fillId="0" borderId="0" xfId="1" applyFont="1" applyAlignment="1">
      <alignment horizontal="center" wrapText="1"/>
    </xf>
    <xf numFmtId="0" fontId="24" fillId="0" borderId="0" xfId="1" applyFont="1" applyAlignment="1">
      <alignment wrapText="1"/>
    </xf>
    <xf numFmtId="0" fontId="10" fillId="0" borderId="0" xfId="3" applyFont="1" applyAlignment="1">
      <alignment horizontal="right" vertical="center"/>
    </xf>
    <xf numFmtId="0" fontId="10" fillId="0" borderId="0" xfId="3" applyFont="1" applyAlignment="1">
      <alignment horizontal="center" vertical="center" wrapText="1"/>
    </xf>
    <xf numFmtId="0" fontId="6" fillId="0" borderId="0" xfId="1"/>
    <xf numFmtId="0" fontId="6" fillId="0" borderId="0" xfId="1" applyAlignment="1">
      <alignment horizontal="center"/>
    </xf>
    <xf numFmtId="0" fontId="32" fillId="0" borderId="0" xfId="1" applyFont="1" applyAlignment="1">
      <alignment horizontal="center"/>
    </xf>
    <xf numFmtId="0" fontId="15" fillId="0" borderId="5" xfId="1" applyFont="1" applyBorder="1" applyAlignment="1">
      <alignment horizontal="center"/>
    </xf>
    <xf numFmtId="0" fontId="14" fillId="0" borderId="5" xfId="1" applyFont="1" applyBorder="1" applyAlignment="1">
      <alignment horizontal="center" vertical="center"/>
    </xf>
    <xf numFmtId="0" fontId="15" fillId="0" borderId="5" xfId="1" applyFont="1" applyBorder="1" applyAlignment="1">
      <alignment horizontal="left" vertical="center" wrapText="1"/>
    </xf>
    <xf numFmtId="0" fontId="15" fillId="0" borderId="5" xfId="1" applyFont="1" applyBorder="1" applyAlignment="1">
      <alignment horizontal="center" vertical="center"/>
    </xf>
    <xf numFmtId="1" fontId="15" fillId="0" borderId="5" xfId="1" applyNumberFormat="1" applyFont="1" applyBorder="1" applyAlignment="1">
      <alignment horizontal="center" vertical="center"/>
    </xf>
    <xf numFmtId="169" fontId="16" fillId="0" borderId="5" xfId="1" applyNumberFormat="1" applyFont="1" applyBorder="1" applyAlignment="1">
      <alignment horizontal="center" vertical="center"/>
    </xf>
    <xf numFmtId="0" fontId="15" fillId="0" borderId="3" xfId="1" applyFont="1" applyBorder="1" applyAlignment="1">
      <alignment horizontal="center"/>
    </xf>
    <xf numFmtId="0" fontId="15" fillId="0" borderId="3" xfId="1" applyFont="1" applyBorder="1" applyAlignment="1">
      <alignment horizontal="left" vertical="center" wrapText="1"/>
    </xf>
    <xf numFmtId="0" fontId="15" fillId="0" borderId="3" xfId="1" applyFont="1" applyBorder="1" applyAlignment="1">
      <alignment horizontal="center" vertical="center"/>
    </xf>
    <xf numFmtId="1" fontId="15" fillId="0" borderId="3" xfId="1" applyNumberFormat="1" applyFont="1" applyBorder="1" applyAlignment="1">
      <alignment horizontal="center" vertical="center"/>
    </xf>
    <xf numFmtId="0" fontId="15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5" fillId="0" borderId="0" xfId="1" applyFont="1" applyAlignment="1">
      <alignment horizontal="left"/>
    </xf>
    <xf numFmtId="1" fontId="15" fillId="0" borderId="0" xfId="1" applyNumberFormat="1" applyFont="1" applyAlignment="1">
      <alignment horizontal="center"/>
    </xf>
    <xf numFmtId="169" fontId="16" fillId="0" borderId="0" xfId="1" applyNumberFormat="1" applyFont="1" applyAlignment="1">
      <alignment horizontal="center"/>
    </xf>
    <xf numFmtId="169" fontId="12" fillId="0" borderId="3" xfId="3" applyNumberFormat="1" applyFont="1" applyBorder="1" applyAlignment="1">
      <alignment horizontal="center" vertical="center"/>
    </xf>
    <xf numFmtId="0" fontId="7" fillId="0" borderId="17" xfId="1" applyFont="1" applyBorder="1" applyAlignment="1">
      <alignment vertical="center"/>
    </xf>
    <xf numFmtId="2" fontId="3" fillId="0" borderId="3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67" fontId="3" fillId="0" borderId="5" xfId="0" applyNumberFormat="1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0" fontId="33" fillId="0" borderId="0" xfId="0" applyFont="1"/>
    <xf numFmtId="2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/>
    </xf>
    <xf numFmtId="0" fontId="34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/>
    </xf>
    <xf numFmtId="0" fontId="3" fillId="0" borderId="4" xfId="0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right" vertical="center"/>
    </xf>
    <xf numFmtId="165" fontId="5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/>
    </xf>
    <xf numFmtId="0" fontId="3" fillId="0" borderId="3" xfId="0" applyFont="1" applyBorder="1" applyAlignment="1">
      <alignment horizontal="left" vertical="center" wrapText="1"/>
    </xf>
    <xf numFmtId="1" fontId="33" fillId="0" borderId="0" xfId="0" applyNumberFormat="1" applyFont="1"/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165" fontId="5" fillId="0" borderId="9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165" fontId="3" fillId="0" borderId="9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/>
    </xf>
    <xf numFmtId="0" fontId="33" fillId="0" borderId="0" xfId="0" applyFont="1" applyProtection="1">
      <protection locked="0"/>
    </xf>
    <xf numFmtId="0" fontId="3" fillId="0" borderId="3" xfId="0" applyFont="1" applyBorder="1" applyAlignment="1">
      <alignment vertical="center" wrapText="1"/>
    </xf>
    <xf numFmtId="0" fontId="36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164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justify" vertical="center"/>
    </xf>
    <xf numFmtId="0" fontId="36" fillId="0" borderId="5" xfId="0" applyFont="1" applyBorder="1" applyAlignment="1">
      <alignment horizontal="justify" vertical="center" wrapText="1"/>
    </xf>
    <xf numFmtId="0" fontId="37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7" fillId="0" borderId="0" xfId="0" applyFont="1" applyAlignment="1">
      <alignment horizontal="center"/>
    </xf>
    <xf numFmtId="0" fontId="38" fillId="0" borderId="0" xfId="0" applyFont="1"/>
    <xf numFmtId="0" fontId="39" fillId="0" borderId="12" xfId="0" applyFont="1" applyBorder="1" applyAlignment="1">
      <alignment horizontal="center" vertical="center" wrapText="1"/>
    </xf>
    <xf numFmtId="0" fontId="0" fillId="0" borderId="18" xfId="0" applyBorder="1"/>
    <xf numFmtId="0" fontId="39" fillId="0" borderId="13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/>
    </xf>
    <xf numFmtId="0" fontId="40" fillId="0" borderId="5" xfId="0" applyFont="1" applyBorder="1" applyAlignment="1">
      <alignment horizontal="center" vertical="center"/>
    </xf>
    <xf numFmtId="0" fontId="40" fillId="0" borderId="7" xfId="0" applyFont="1" applyBorder="1" applyAlignment="1">
      <alignment horizontal="center" vertical="center"/>
    </xf>
    <xf numFmtId="0" fontId="40" fillId="0" borderId="3" xfId="0" applyFont="1" applyBorder="1" applyAlignment="1">
      <alignment horizontal="center" vertical="center"/>
    </xf>
    <xf numFmtId="171" fontId="39" fillId="0" borderId="5" xfId="0" applyNumberFormat="1" applyFont="1" applyBorder="1"/>
    <xf numFmtId="1" fontId="39" fillId="0" borderId="5" xfId="0" applyNumberFormat="1" applyFont="1" applyBorder="1"/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9" fontId="40" fillId="0" borderId="4" xfId="0" applyNumberFormat="1" applyFont="1" applyBorder="1" applyAlignment="1">
      <alignment horizontal="center" vertical="center"/>
    </xf>
    <xf numFmtId="169" fontId="40" fillId="0" borderId="5" xfId="0" applyNumberFormat="1" applyFont="1" applyBorder="1" applyAlignment="1">
      <alignment horizontal="center" vertical="center"/>
    </xf>
    <xf numFmtId="169" fontId="40" fillId="0" borderId="3" xfId="0" applyNumberFormat="1" applyFont="1" applyBorder="1" applyAlignment="1">
      <alignment horizontal="center" vertical="center"/>
    </xf>
    <xf numFmtId="169" fontId="39" fillId="0" borderId="5" xfId="0" applyNumberFormat="1" applyFont="1" applyBorder="1" applyAlignment="1">
      <alignment horizontal="center"/>
    </xf>
    <xf numFmtId="0" fontId="14" fillId="0" borderId="10" xfId="1" applyFont="1" applyBorder="1" applyAlignment="1">
      <alignment horizontal="center" vertical="center" wrapText="1"/>
    </xf>
    <xf numFmtId="0" fontId="26" fillId="0" borderId="3" xfId="3" applyFont="1" applyBorder="1" applyAlignment="1">
      <alignment horizontal="center" vertical="center"/>
    </xf>
    <xf numFmtId="0" fontId="26" fillId="0" borderId="3" xfId="3" quotePrefix="1" applyFont="1" applyBorder="1" applyAlignment="1">
      <alignment horizontal="center" vertical="center"/>
    </xf>
    <xf numFmtId="0" fontId="26" fillId="0" borderId="5" xfId="3" quotePrefix="1" applyFont="1" applyBorder="1" applyAlignment="1">
      <alignment horizontal="center" vertical="center"/>
    </xf>
    <xf numFmtId="0" fontId="15" fillId="0" borderId="5" xfId="1" applyFont="1" applyBorder="1" applyAlignment="1">
      <alignment horizontal="center" vertical="center" wrapText="1"/>
    </xf>
    <xf numFmtId="0" fontId="26" fillId="0" borderId="5" xfId="3" applyFont="1" applyBorder="1" applyAlignment="1">
      <alignment horizontal="center" vertical="center"/>
    </xf>
    <xf numFmtId="170" fontId="10" fillId="0" borderId="3" xfId="1" applyNumberFormat="1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172" fontId="10" fillId="0" borderId="3" xfId="1" applyNumberFormat="1" applyFont="1" applyBorder="1" applyAlignment="1">
      <alignment horizontal="center" vertical="center"/>
    </xf>
    <xf numFmtId="172" fontId="10" fillId="0" borderId="5" xfId="1" applyNumberFormat="1" applyFont="1" applyBorder="1" applyAlignment="1">
      <alignment horizontal="center" vertical="center"/>
    </xf>
    <xf numFmtId="169" fontId="12" fillId="0" borderId="5" xfId="1" applyNumberFormat="1" applyFont="1" applyBorder="1" applyAlignment="1">
      <alignment horizontal="center" vertical="center" wrapText="1" shrinkToFit="1"/>
    </xf>
    <xf numFmtId="1" fontId="12" fillId="0" borderId="6" xfId="1" applyNumberFormat="1" applyFont="1" applyBorder="1" applyAlignment="1">
      <alignment horizontal="center" vertical="center"/>
    </xf>
    <xf numFmtId="1" fontId="12" fillId="0" borderId="12" xfId="1" applyNumberFormat="1" applyFont="1" applyBorder="1" applyAlignment="1">
      <alignment horizontal="center" vertical="center"/>
    </xf>
    <xf numFmtId="169" fontId="15" fillId="0" borderId="3" xfId="1" applyNumberFormat="1" applyFont="1" applyBorder="1" applyAlignment="1">
      <alignment horizontal="center" vertical="center"/>
    </xf>
    <xf numFmtId="2" fontId="15" fillId="0" borderId="3" xfId="1" applyNumberFormat="1" applyFont="1" applyBorder="1" applyAlignment="1">
      <alignment horizontal="center" vertical="center"/>
    </xf>
    <xf numFmtId="0" fontId="36" fillId="0" borderId="3" xfId="0" applyFont="1" applyBorder="1"/>
    <xf numFmtId="0" fontId="36" fillId="0" borderId="3" xfId="0" applyFont="1" applyBorder="1" applyAlignment="1">
      <alignment horizontal="center" vertical="center"/>
    </xf>
    <xf numFmtId="173" fontId="36" fillId="0" borderId="3" xfId="0" applyNumberFormat="1" applyFont="1" applyBorder="1"/>
    <xf numFmtId="164" fontId="36" fillId="0" borderId="3" xfId="0" applyNumberFormat="1" applyFont="1" applyBorder="1"/>
    <xf numFmtId="0" fontId="36" fillId="0" borderId="0" xfId="0" applyFont="1"/>
    <xf numFmtId="0" fontId="36" fillId="0" borderId="3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justify" vertical="center" wrapText="1"/>
    </xf>
    <xf numFmtId="0" fontId="36" fillId="0" borderId="1" xfId="0" applyFont="1" applyBorder="1" applyAlignment="1">
      <alignment horizontal="center" vertical="center" wrapText="1"/>
    </xf>
    <xf numFmtId="164" fontId="36" fillId="0" borderId="1" xfId="0" applyNumberFormat="1" applyFont="1" applyBorder="1"/>
    <xf numFmtId="164" fontId="36" fillId="0" borderId="3" xfId="0" applyNumberFormat="1" applyFont="1" applyBorder="1" applyAlignment="1">
      <alignment horizontal="center"/>
    </xf>
    <xf numFmtId="0" fontId="46" fillId="0" borderId="6" xfId="0" applyFont="1" applyBorder="1" applyAlignment="1">
      <alignment horizontal="justify" vertical="center" wrapText="1"/>
    </xf>
    <xf numFmtId="0" fontId="36" fillId="0" borderId="11" xfId="0" applyFont="1" applyBorder="1" applyAlignment="1">
      <alignment horizontal="justify" vertical="center" wrapText="1"/>
    </xf>
    <xf numFmtId="164" fontId="36" fillId="0" borderId="6" xfId="0" applyNumberFormat="1" applyFont="1" applyBorder="1"/>
    <xf numFmtId="0" fontId="36" fillId="0" borderId="3" xfId="0" applyFont="1" applyBorder="1" applyAlignment="1">
      <alignment horizontal="left" vertical="center" wrapText="1"/>
    </xf>
    <xf numFmtId="2" fontId="36" fillId="0" borderId="3" xfId="0" applyNumberFormat="1" applyFont="1" applyBorder="1" applyAlignment="1">
      <alignment horizontal="center"/>
    </xf>
    <xf numFmtId="169" fontId="36" fillId="0" borderId="3" xfId="0" applyNumberFormat="1" applyFont="1" applyBorder="1" applyAlignment="1">
      <alignment horizontal="center"/>
    </xf>
    <xf numFmtId="171" fontId="36" fillId="0" borderId="3" xfId="0" applyNumberFormat="1" applyFont="1" applyBorder="1" applyAlignment="1">
      <alignment horizontal="center"/>
    </xf>
    <xf numFmtId="172" fontId="36" fillId="0" borderId="3" xfId="0" applyNumberFormat="1" applyFont="1" applyBorder="1" applyAlignment="1">
      <alignment horizontal="center"/>
    </xf>
    <xf numFmtId="0" fontId="36" fillId="0" borderId="0" xfId="0" applyFont="1" applyAlignment="1">
      <alignment horizontal="center"/>
    </xf>
    <xf numFmtId="2" fontId="36" fillId="0" borderId="1" xfId="0" applyNumberFormat="1" applyFont="1" applyBorder="1" applyAlignment="1">
      <alignment horizontal="center"/>
    </xf>
    <xf numFmtId="0" fontId="26" fillId="0" borderId="3" xfId="1" applyFont="1" applyBorder="1" applyAlignment="1">
      <alignment horizontal="center" vertical="center" wrapText="1"/>
    </xf>
    <xf numFmtId="0" fontId="36" fillId="0" borderId="3" xfId="0" applyFont="1" applyBorder="1" applyAlignment="1">
      <alignment wrapText="1"/>
    </xf>
    <xf numFmtId="2" fontId="36" fillId="0" borderId="3" xfId="0" applyNumberFormat="1" applyFont="1" applyBorder="1" applyAlignment="1">
      <alignment horizontal="center" vertical="center"/>
    </xf>
    <xf numFmtId="164" fontId="36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168" fontId="5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169" fontId="12" fillId="0" borderId="6" xfId="1" applyNumberFormat="1" applyFont="1" applyBorder="1" applyAlignment="1">
      <alignment horizontal="center" vertical="center" wrapText="1" shrinkToFit="1"/>
    </xf>
    <xf numFmtId="169" fontId="12" fillId="0" borderId="7" xfId="1" applyNumberFormat="1" applyFont="1" applyBorder="1" applyAlignment="1">
      <alignment horizontal="center" vertical="center" wrapText="1" shrinkToFit="1"/>
    </xf>
    <xf numFmtId="169" fontId="12" fillId="0" borderId="5" xfId="1" applyNumberFormat="1" applyFont="1" applyBorder="1" applyAlignment="1">
      <alignment horizontal="center" vertical="center" wrapText="1" shrinkToFit="1"/>
    </xf>
    <xf numFmtId="0" fontId="14" fillId="0" borderId="16" xfId="1" applyFont="1" applyBorder="1" applyAlignment="1">
      <alignment horizontal="center" vertical="center" wrapText="1" shrinkToFit="1"/>
    </xf>
    <xf numFmtId="0" fontId="14" fillId="0" borderId="17" xfId="1" applyFont="1" applyBorder="1" applyAlignment="1">
      <alignment horizontal="center" vertical="center" wrapText="1" shrinkToFit="1"/>
    </xf>
    <xf numFmtId="0" fontId="14" fillId="0" borderId="8" xfId="1" applyFont="1" applyBorder="1" applyAlignment="1">
      <alignment horizontal="center" vertical="center" wrapText="1" shrinkToFit="1"/>
    </xf>
    <xf numFmtId="0" fontId="14" fillId="0" borderId="0" xfId="1" applyFont="1" applyAlignment="1">
      <alignment horizontal="center" vertical="center" wrapText="1" shrinkToFit="1"/>
    </xf>
    <xf numFmtId="0" fontId="14" fillId="0" borderId="19" xfId="1" applyFont="1" applyBorder="1" applyAlignment="1">
      <alignment horizontal="center" vertical="center" wrapText="1" shrinkToFit="1"/>
    </xf>
    <xf numFmtId="0" fontId="14" fillId="0" borderId="14" xfId="1" applyFont="1" applyBorder="1" applyAlignment="1">
      <alignment horizontal="center" vertical="center" wrapText="1" shrinkToFit="1"/>
    </xf>
    <xf numFmtId="0" fontId="14" fillId="0" borderId="11" xfId="1" applyFont="1" applyBorder="1" applyAlignment="1">
      <alignment horizontal="center" vertical="center" wrapText="1" shrinkToFit="1"/>
    </xf>
    <xf numFmtId="0" fontId="14" fillId="0" borderId="9" xfId="1" applyFont="1" applyBorder="1" applyAlignment="1">
      <alignment horizontal="center" vertical="center" wrapText="1" shrinkToFit="1"/>
    </xf>
    <xf numFmtId="0" fontId="14" fillId="0" borderId="15" xfId="1" applyFont="1" applyBorder="1" applyAlignment="1">
      <alignment horizontal="center" vertical="center" wrapText="1" shrinkToFit="1"/>
    </xf>
    <xf numFmtId="169" fontId="12" fillId="0" borderId="17" xfId="1" applyNumberFormat="1" applyFont="1" applyBorder="1" applyAlignment="1">
      <alignment horizontal="left" vertical="center" wrapText="1" shrinkToFit="1"/>
    </xf>
    <xf numFmtId="1" fontId="12" fillId="0" borderId="3" xfId="1" applyNumberFormat="1" applyFont="1" applyBorder="1" applyAlignment="1">
      <alignment horizontal="center" vertical="center"/>
    </xf>
    <xf numFmtId="0" fontId="13" fillId="0" borderId="16" xfId="1" applyFont="1" applyBorder="1" applyAlignment="1">
      <alignment horizontal="center" vertical="center"/>
    </xf>
    <xf numFmtId="0" fontId="13" fillId="0" borderId="17" xfId="1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13" fillId="0" borderId="8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3" fillId="0" borderId="19" xfId="1" applyFont="1" applyBorder="1" applyAlignment="1">
      <alignment horizontal="center" vertical="center"/>
    </xf>
    <xf numFmtId="0" fontId="13" fillId="0" borderId="14" xfId="1" applyFont="1" applyBorder="1" applyAlignment="1">
      <alignment horizontal="center" vertical="center"/>
    </xf>
    <xf numFmtId="0" fontId="13" fillId="0" borderId="15" xfId="1" applyFont="1" applyBorder="1" applyAlignment="1">
      <alignment horizontal="center" vertical="center"/>
    </xf>
    <xf numFmtId="169" fontId="12" fillId="0" borderId="3" xfId="1" applyNumberFormat="1" applyFont="1" applyBorder="1" applyAlignment="1">
      <alignment horizontal="center" vertical="center" wrapText="1" shrinkToFit="1"/>
    </xf>
    <xf numFmtId="169" fontId="12" fillId="0" borderId="0" xfId="1" applyNumberFormat="1" applyFont="1" applyAlignment="1">
      <alignment horizontal="left" vertical="center" wrapText="1" shrinkToFit="1"/>
    </xf>
    <xf numFmtId="170" fontId="10" fillId="0" borderId="23" xfId="1" quotePrefix="1" applyNumberFormat="1" applyFont="1" applyBorder="1" applyAlignment="1">
      <alignment horizontal="center" vertical="center"/>
    </xf>
    <xf numFmtId="170" fontId="10" fillId="0" borderId="24" xfId="1" quotePrefix="1" applyNumberFormat="1" applyFont="1" applyBorder="1" applyAlignment="1">
      <alignment horizontal="center" vertical="center"/>
    </xf>
    <xf numFmtId="170" fontId="10" fillId="0" borderId="12" xfId="1" quotePrefix="1" applyNumberFormat="1" applyFont="1" applyBorder="1" applyAlignment="1">
      <alignment horizontal="center" vertical="center"/>
    </xf>
    <xf numFmtId="170" fontId="10" fillId="0" borderId="10" xfId="1" quotePrefix="1" applyNumberFormat="1" applyFont="1" applyBorder="1" applyAlignment="1">
      <alignment horizontal="center" vertical="center"/>
    </xf>
    <xf numFmtId="0" fontId="12" fillId="0" borderId="0" xfId="1" applyFont="1" applyAlignment="1">
      <alignment horizontal="center" vertical="center" wrapText="1"/>
    </xf>
    <xf numFmtId="169" fontId="16" fillId="0" borderId="20" xfId="1" applyNumberFormat="1" applyFont="1" applyBorder="1" applyAlignment="1">
      <alignment horizontal="left" vertical="center"/>
    </xf>
    <xf numFmtId="169" fontId="16" fillId="0" borderId="21" xfId="1" applyNumberFormat="1" applyFont="1" applyBorder="1" applyAlignment="1">
      <alignment horizontal="left" vertical="center"/>
    </xf>
    <xf numFmtId="169" fontId="16" fillId="0" borderId="22" xfId="1" applyNumberFormat="1" applyFont="1" applyBorder="1" applyAlignment="1">
      <alignment horizontal="left" vertical="center"/>
    </xf>
    <xf numFmtId="1" fontId="12" fillId="0" borderId="1" xfId="1" applyNumberFormat="1" applyFont="1" applyBorder="1" applyAlignment="1">
      <alignment horizontal="center" vertical="center"/>
    </xf>
    <xf numFmtId="169" fontId="12" fillId="0" borderId="3" xfId="1" applyNumberFormat="1" applyFont="1" applyBorder="1" applyAlignment="1">
      <alignment horizontal="center" vertical="center" wrapText="1"/>
    </xf>
    <xf numFmtId="1" fontId="17" fillId="0" borderId="3" xfId="1" applyNumberFormat="1" applyFont="1" applyBorder="1" applyAlignment="1">
      <alignment horizontal="center" vertical="center"/>
    </xf>
    <xf numFmtId="169" fontId="12" fillId="0" borderId="12" xfId="1" applyNumberFormat="1" applyFont="1" applyBorder="1" applyAlignment="1">
      <alignment horizontal="center" vertical="center" wrapText="1" shrinkToFit="1"/>
    </xf>
    <xf numFmtId="169" fontId="12" fillId="0" borderId="10" xfId="1" applyNumberFormat="1" applyFont="1" applyBorder="1" applyAlignment="1">
      <alignment horizontal="center" vertical="center" wrapText="1" shrinkToFit="1"/>
    </xf>
    <xf numFmtId="169" fontId="12" fillId="0" borderId="1" xfId="1" applyNumberFormat="1" applyFont="1" applyBorder="1" applyAlignment="1">
      <alignment horizontal="center" vertical="center" wrapText="1"/>
    </xf>
    <xf numFmtId="169" fontId="12" fillId="0" borderId="1" xfId="1" applyNumberFormat="1" applyFont="1" applyBorder="1" applyAlignment="1">
      <alignment horizontal="center" vertical="center" wrapText="1" shrinkToFit="1"/>
    </xf>
    <xf numFmtId="0" fontId="0" fillId="0" borderId="7" xfId="0" applyBorder="1" applyAlignment="1">
      <alignment horizontal="center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12" fillId="0" borderId="16" xfId="1" applyFont="1" applyBorder="1" applyAlignment="1">
      <alignment horizontal="center" vertical="center" wrapText="1" shrinkToFit="1"/>
    </xf>
    <xf numFmtId="0" fontId="0" fillId="0" borderId="8" xfId="0" applyBorder="1" applyAlignment="1">
      <alignment horizontal="center" vertical="center" wrapText="1" shrinkToFit="1"/>
    </xf>
    <xf numFmtId="0" fontId="0" fillId="0" borderId="19" xfId="0" applyBorder="1" applyAlignment="1">
      <alignment horizontal="center" vertical="center" wrapText="1" shrinkToFit="1"/>
    </xf>
    <xf numFmtId="0" fontId="12" fillId="0" borderId="6" xfId="1" applyFont="1" applyBorder="1" applyAlignment="1">
      <alignment horizontal="center" vertical="center" wrapText="1" shrinkToFit="1"/>
    </xf>
    <xf numFmtId="0" fontId="12" fillId="0" borderId="14" xfId="1" applyFont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/>
    </xf>
    <xf numFmtId="0" fontId="12" fillId="0" borderId="18" xfId="1" applyFont="1" applyBorder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 wrapText="1" shrinkToFit="1"/>
    </xf>
    <xf numFmtId="0" fontId="12" fillId="0" borderId="7" xfId="1" applyFont="1" applyBorder="1" applyAlignment="1">
      <alignment horizontal="center" vertical="center" wrapText="1" shrinkToFit="1"/>
    </xf>
    <xf numFmtId="0" fontId="12" fillId="0" borderId="5" xfId="1" applyFont="1" applyBorder="1" applyAlignment="1">
      <alignment horizontal="center" vertical="center" wrapText="1" shrinkToFit="1"/>
    </xf>
    <xf numFmtId="169" fontId="12" fillId="0" borderId="0" xfId="1" applyNumberFormat="1" applyFont="1" applyAlignment="1">
      <alignment horizontal="right" vertical="center" wrapText="1" shrinkToFit="1"/>
    </xf>
    <xf numFmtId="0" fontId="12" fillId="0" borderId="13" xfId="1" applyFont="1" applyBorder="1" applyAlignment="1">
      <alignment horizontal="center" vertical="center" wrapText="1" shrinkToFit="1"/>
    </xf>
    <xf numFmtId="1" fontId="12" fillId="0" borderId="6" xfId="1" applyNumberFormat="1" applyFont="1" applyBorder="1" applyAlignment="1">
      <alignment horizontal="center" vertical="center"/>
    </xf>
    <xf numFmtId="1" fontId="12" fillId="0" borderId="7" xfId="1" applyNumberFormat="1" applyFont="1" applyBorder="1" applyAlignment="1">
      <alignment horizontal="center" vertical="center"/>
    </xf>
    <xf numFmtId="1" fontId="12" fillId="0" borderId="13" xfId="1" applyNumberFormat="1" applyFont="1" applyBorder="1" applyAlignment="1">
      <alignment horizontal="center" vertical="center"/>
    </xf>
    <xf numFmtId="169" fontId="12" fillId="0" borderId="16" xfId="1" applyNumberFormat="1" applyFont="1" applyBorder="1" applyAlignment="1">
      <alignment horizontal="center" vertical="center" wrapText="1"/>
    </xf>
    <xf numFmtId="169" fontId="12" fillId="0" borderId="11" xfId="1" applyNumberFormat="1" applyFont="1" applyBorder="1" applyAlignment="1">
      <alignment horizontal="center" vertical="center" wrapText="1"/>
    </xf>
    <xf numFmtId="169" fontId="12" fillId="0" borderId="8" xfId="1" applyNumberFormat="1" applyFont="1" applyBorder="1" applyAlignment="1">
      <alignment horizontal="center" vertical="center" wrapText="1"/>
    </xf>
    <xf numFmtId="169" fontId="12" fillId="0" borderId="9" xfId="1" applyNumberFormat="1" applyFont="1" applyBorder="1" applyAlignment="1">
      <alignment horizontal="center" vertical="center" wrapText="1"/>
    </xf>
    <xf numFmtId="169" fontId="12" fillId="0" borderId="19" xfId="1" applyNumberFormat="1" applyFont="1" applyBorder="1" applyAlignment="1">
      <alignment horizontal="center" vertical="center" wrapText="1"/>
    </xf>
    <xf numFmtId="169" fontId="12" fillId="0" borderId="15" xfId="1" applyNumberFormat="1" applyFont="1" applyBorder="1" applyAlignment="1">
      <alignment horizontal="center" vertical="center" wrapText="1"/>
    </xf>
    <xf numFmtId="0" fontId="12" fillId="0" borderId="17" xfId="1" applyFont="1" applyBorder="1" applyAlignment="1">
      <alignment horizontal="center" vertical="center" wrapText="1" shrinkToFit="1"/>
    </xf>
    <xf numFmtId="0" fontId="12" fillId="0" borderId="11" xfId="1" applyFont="1" applyBorder="1" applyAlignment="1">
      <alignment horizontal="center" vertical="center" wrapText="1" shrinkToFit="1"/>
    </xf>
    <xf numFmtId="0" fontId="12" fillId="0" borderId="8" xfId="1" applyFont="1" applyBorder="1" applyAlignment="1">
      <alignment horizontal="center" vertical="center" wrapText="1" shrinkToFit="1"/>
    </xf>
    <xf numFmtId="0" fontId="12" fillId="0" borderId="0" xfId="1" applyFont="1" applyAlignment="1">
      <alignment horizontal="center" vertical="center" wrapText="1" shrinkToFit="1"/>
    </xf>
    <xf numFmtId="0" fontId="12" fillId="0" borderId="9" xfId="1" applyFont="1" applyBorder="1" applyAlignment="1">
      <alignment horizontal="center" vertical="center" wrapText="1" shrinkToFit="1"/>
    </xf>
    <xf numFmtId="0" fontId="12" fillId="0" borderId="19" xfId="1" applyFont="1" applyBorder="1" applyAlignment="1">
      <alignment horizontal="center" vertical="center" wrapText="1" shrinkToFit="1"/>
    </xf>
    <xf numFmtId="0" fontId="12" fillId="0" borderId="14" xfId="1" applyFont="1" applyBorder="1" applyAlignment="1">
      <alignment horizontal="center" vertical="center" wrapText="1" shrinkToFit="1"/>
    </xf>
    <xf numFmtId="0" fontId="12" fillId="0" borderId="15" xfId="1" applyFont="1" applyBorder="1" applyAlignment="1">
      <alignment horizontal="center" vertical="center" wrapText="1" shrinkToFit="1"/>
    </xf>
    <xf numFmtId="169" fontId="12" fillId="0" borderId="6" xfId="1" applyNumberFormat="1" applyFont="1" applyBorder="1" applyAlignment="1">
      <alignment horizontal="center" vertical="center" wrapText="1"/>
    </xf>
    <xf numFmtId="169" fontId="12" fillId="0" borderId="7" xfId="1" applyNumberFormat="1" applyFont="1" applyBorder="1" applyAlignment="1">
      <alignment horizontal="center" vertical="center" wrapText="1"/>
    </xf>
    <xf numFmtId="169" fontId="12" fillId="0" borderId="13" xfId="1" applyNumberFormat="1" applyFont="1" applyBorder="1" applyAlignment="1">
      <alignment horizontal="center" vertical="center" wrapText="1"/>
    </xf>
    <xf numFmtId="0" fontId="37" fillId="0" borderId="0" xfId="0" applyFont="1" applyAlignment="1">
      <alignment horizontal="center" wrapText="1"/>
    </xf>
    <xf numFmtId="0" fontId="29" fillId="0" borderId="6" xfId="3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14" fillId="0" borderId="6" xfId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5" fillId="0" borderId="6" xfId="1" applyFont="1" applyBorder="1" applyAlignment="1">
      <alignment horizontal="center" wrapText="1"/>
    </xf>
    <xf numFmtId="0" fontId="25" fillId="0" borderId="7" xfId="1" applyFont="1" applyBorder="1" applyAlignment="1">
      <alignment horizontal="center" wrapText="1"/>
    </xf>
    <xf numFmtId="0" fontId="29" fillId="0" borderId="7" xfId="3" applyFont="1" applyBorder="1" applyAlignment="1">
      <alignment horizontal="center" vertical="center"/>
    </xf>
    <xf numFmtId="0" fontId="26" fillId="0" borderId="6" xfId="3" quotePrefix="1" applyFont="1" applyBorder="1" applyAlignment="1">
      <alignment horizontal="center" vertical="center"/>
    </xf>
    <xf numFmtId="0" fontId="24" fillId="0" borderId="3" xfId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4" fillId="0" borderId="16" xfId="1" applyFont="1" applyBorder="1" applyAlignment="1">
      <alignment horizontal="center" vertical="center" wrapText="1"/>
    </xf>
    <xf numFmtId="0" fontId="14" fillId="0" borderId="11" xfId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4" fillId="0" borderId="12" xfId="1" applyFont="1" applyBorder="1" applyAlignment="1">
      <alignment horizontal="center" vertical="center" wrapText="1"/>
    </xf>
    <xf numFmtId="0" fontId="14" fillId="0" borderId="10" xfId="1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/>
    </xf>
    <xf numFmtId="0" fontId="37" fillId="0" borderId="10" xfId="0" applyFont="1" applyBorder="1" applyAlignment="1">
      <alignment horizontal="center" vertical="center"/>
    </xf>
    <xf numFmtId="0" fontId="12" fillId="0" borderId="19" xfId="1" applyFont="1" applyBorder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170" fontId="10" fillId="0" borderId="7" xfId="1" applyNumberFormat="1" applyFont="1" applyBorder="1" applyAlignment="1">
      <alignment horizontal="center" vertical="center"/>
    </xf>
    <xf numFmtId="170" fontId="41" fillId="0" borderId="6" xfId="1" applyNumberFormat="1" applyFont="1" applyBorder="1" applyAlignment="1">
      <alignment horizontal="center" vertical="center"/>
    </xf>
    <xf numFmtId="0" fontId="42" fillId="0" borderId="5" xfId="0" applyFont="1" applyBorder="1" applyAlignment="1">
      <alignment horizontal="center" vertical="center"/>
    </xf>
    <xf numFmtId="0" fontId="29" fillId="0" borderId="5" xfId="3" applyFont="1" applyBorder="1" applyAlignment="1">
      <alignment horizontal="center" vertical="center"/>
    </xf>
    <xf numFmtId="170" fontId="10" fillId="0" borderId="6" xfId="1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2" fillId="0" borderId="16" xfId="1" applyFont="1" applyBorder="1" applyAlignment="1">
      <alignment horizontal="center" vertical="center"/>
    </xf>
    <xf numFmtId="0" fontId="37" fillId="0" borderId="17" xfId="0" applyFont="1" applyBorder="1" applyAlignment="1">
      <alignment horizontal="center" vertical="center"/>
    </xf>
    <xf numFmtId="0" fontId="37" fillId="0" borderId="11" xfId="0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32" fillId="0" borderId="14" xfId="1" applyFont="1" applyBorder="1" applyAlignment="1">
      <alignment horizontal="left"/>
    </xf>
    <xf numFmtId="0" fontId="14" fillId="0" borderId="1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2" fillId="0" borderId="12" xfId="1" applyFont="1" applyBorder="1" applyAlignment="1">
      <alignment horizontal="center" vertical="center" wrapText="1"/>
    </xf>
    <xf numFmtId="0" fontId="12" fillId="0" borderId="18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13" xfId="1" applyFont="1" applyBorder="1" applyAlignment="1">
      <alignment horizontal="center" vertical="center" wrapText="1"/>
    </xf>
    <xf numFmtId="2" fontId="12" fillId="0" borderId="6" xfId="1" applyNumberFormat="1" applyFont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 wrapText="1"/>
    </xf>
    <xf numFmtId="2" fontId="0" fillId="0" borderId="13" xfId="0" applyNumberForma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164" fontId="3" fillId="0" borderId="6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top"/>
    </xf>
    <xf numFmtId="4" fontId="3" fillId="0" borderId="5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</cellXfs>
  <cellStyles count="5">
    <cellStyle name="Excel Built-in Normal" xfId="1" xr:uid="{E52966B0-EA57-490C-8DA0-452B4F1DC6E2}"/>
    <cellStyle name="Normal" xfId="0" builtinId="0"/>
    <cellStyle name="Normal 2" xfId="2" xr:uid="{61D8CDB3-0697-4B93-967C-ECAAD09D3F9E}"/>
    <cellStyle name="Normal 3 2 2 2 2 2 3" xfId="3" xr:uid="{B976433A-EDE2-407F-8028-78CE0AB1882E}"/>
    <cellStyle name="Normal 5" xfId="4" xr:uid="{F6EEA4F4-91E4-477D-A484-0AAA493251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D0C46-9826-46CA-8C14-6858A9EE69D6}">
  <dimension ref="A2:Y136"/>
  <sheetViews>
    <sheetView tabSelected="1" zoomScale="85" zoomScaleNormal="85" workbookViewId="0">
      <selection activeCell="K13" sqref="K13"/>
    </sheetView>
  </sheetViews>
  <sheetFormatPr defaultColWidth="9.21875" defaultRowHeight="14.4" x14ac:dyDescent="0.3"/>
  <cols>
    <col min="1" max="1" width="7.44140625" style="138" customWidth="1"/>
    <col min="2" max="2" width="34.5546875" style="139" customWidth="1"/>
    <col min="3" max="3" width="15.21875" style="140" customWidth="1"/>
    <col min="4" max="4" width="10.21875" style="141" customWidth="1"/>
    <col min="5" max="5" width="8.21875" style="151" customWidth="1"/>
    <col min="6" max="6" width="9.21875" style="136"/>
    <col min="7" max="7" width="11" style="137" customWidth="1"/>
    <col min="8" max="8" width="9.21875" style="150" collapsed="1"/>
    <col min="9" max="9" width="9.21875" style="150"/>
    <col min="10" max="10" width="11" style="150" bestFit="1" customWidth="1"/>
    <col min="11" max="16384" width="9.21875" style="150"/>
  </cols>
  <sheetData>
    <row r="2" spans="1:7" ht="15" thickBot="1" x14ac:dyDescent="0.35">
      <c r="A2" s="143" t="s">
        <v>0</v>
      </c>
      <c r="B2" s="144" t="s">
        <v>1</v>
      </c>
      <c r="C2" s="145" t="s">
        <v>2</v>
      </c>
      <c r="D2" s="146" t="s">
        <v>3</v>
      </c>
      <c r="E2" s="147" t="s">
        <v>4</v>
      </c>
      <c r="F2" s="148" t="s">
        <v>5</v>
      </c>
      <c r="G2" s="135" t="s">
        <v>6</v>
      </c>
    </row>
    <row r="3" spans="1:7" ht="15" thickTop="1" x14ac:dyDescent="0.3"/>
    <row r="4" spans="1:7" ht="15.6" x14ac:dyDescent="0.3">
      <c r="A4" s="152" t="s">
        <v>7</v>
      </c>
    </row>
    <row r="5" spans="1:7" ht="15" thickBot="1" x14ac:dyDescent="0.35">
      <c r="A5" s="143" t="s">
        <v>0</v>
      </c>
      <c r="B5" s="144" t="s">
        <v>1</v>
      </c>
      <c r="C5" s="145" t="s">
        <v>2</v>
      </c>
      <c r="D5" s="146" t="s">
        <v>3</v>
      </c>
      <c r="E5" s="147" t="s">
        <v>4</v>
      </c>
      <c r="F5" s="148" t="s">
        <v>5</v>
      </c>
      <c r="G5" s="135" t="s">
        <v>6</v>
      </c>
    </row>
    <row r="6" spans="1:7" ht="15" thickTop="1" x14ac:dyDescent="0.3">
      <c r="A6" s="153">
        <v>10201</v>
      </c>
      <c r="B6" s="154" t="s">
        <v>8</v>
      </c>
      <c r="C6" s="159"/>
      <c r="D6" s="131" t="s">
        <v>9</v>
      </c>
      <c r="E6" s="122">
        <v>1</v>
      </c>
      <c r="F6" s="123"/>
      <c r="G6" s="128">
        <f>F6*E6</f>
        <v>0</v>
      </c>
    </row>
    <row r="7" spans="1:7" x14ac:dyDescent="0.3">
      <c r="A7" s="153">
        <v>10202</v>
      </c>
      <c r="B7" s="154" t="s">
        <v>10</v>
      </c>
      <c r="C7" s="155"/>
      <c r="D7" s="131" t="s">
        <v>9</v>
      </c>
      <c r="E7" s="122">
        <v>1</v>
      </c>
      <c r="F7" s="123"/>
      <c r="G7" s="128">
        <f t="shared" ref="G7:G12" si="0">F7*E7</f>
        <v>0</v>
      </c>
    </row>
    <row r="8" spans="1:7" x14ac:dyDescent="0.3">
      <c r="A8" s="153">
        <v>10204</v>
      </c>
      <c r="B8" s="154" t="s">
        <v>11</v>
      </c>
      <c r="C8" s="155"/>
      <c r="D8" s="131" t="s">
        <v>9</v>
      </c>
      <c r="E8" s="122">
        <v>1</v>
      </c>
      <c r="F8" s="123"/>
      <c r="G8" s="128">
        <f t="shared" si="0"/>
        <v>0</v>
      </c>
    </row>
    <row r="9" spans="1:7" x14ac:dyDescent="0.3">
      <c r="A9" s="153">
        <v>10211</v>
      </c>
      <c r="B9" s="154" t="s">
        <v>12</v>
      </c>
      <c r="C9" s="155"/>
      <c r="D9" s="131" t="s">
        <v>9</v>
      </c>
      <c r="E9" s="122">
        <v>1</v>
      </c>
      <c r="F9" s="123"/>
      <c r="G9" s="128">
        <f t="shared" si="0"/>
        <v>0</v>
      </c>
    </row>
    <row r="10" spans="1:7" x14ac:dyDescent="0.3">
      <c r="A10" s="153">
        <v>10212</v>
      </c>
      <c r="B10" s="154" t="s">
        <v>13</v>
      </c>
      <c r="C10" s="155"/>
      <c r="D10" s="131" t="s">
        <v>9</v>
      </c>
      <c r="E10" s="122">
        <v>1</v>
      </c>
      <c r="F10" s="123"/>
      <c r="G10" s="128">
        <f t="shared" si="0"/>
        <v>0</v>
      </c>
    </row>
    <row r="11" spans="1:7" x14ac:dyDescent="0.3">
      <c r="A11" s="153">
        <v>10214</v>
      </c>
      <c r="B11" s="156" t="s">
        <v>14</v>
      </c>
      <c r="C11" s="155"/>
      <c r="D11" s="131" t="s">
        <v>15</v>
      </c>
      <c r="E11" s="122">
        <v>1</v>
      </c>
      <c r="F11" s="123"/>
      <c r="G11" s="128">
        <f t="shared" si="0"/>
        <v>0</v>
      </c>
    </row>
    <row r="12" spans="1:7" s="231" customFormat="1" ht="15.6" customHeight="1" thickBot="1" x14ac:dyDescent="0.3">
      <c r="A12" s="237">
        <v>10216</v>
      </c>
      <c r="B12" s="237" t="s">
        <v>300</v>
      </c>
      <c r="C12" s="238"/>
      <c r="D12" s="131" t="s">
        <v>15</v>
      </c>
      <c r="E12" s="122">
        <v>1</v>
      </c>
      <c r="F12" s="239"/>
      <c r="G12" s="128">
        <f t="shared" si="0"/>
        <v>0</v>
      </c>
    </row>
    <row r="13" spans="1:7" ht="15" thickTop="1" x14ac:dyDescent="0.3">
      <c r="A13" s="157"/>
      <c r="B13" s="158"/>
      <c r="C13" s="159"/>
      <c r="D13" s="160"/>
      <c r="E13" s="161"/>
      <c r="F13" s="162" t="s">
        <v>16</v>
      </c>
      <c r="G13" s="163">
        <f>SUM(G6:G12)</f>
        <v>0</v>
      </c>
    </row>
    <row r="14" spans="1:7" x14ac:dyDescent="0.3">
      <c r="B14" s="164"/>
      <c r="C14" s="165"/>
    </row>
    <row r="15" spans="1:7" ht="15.6" x14ac:dyDescent="0.3">
      <c r="A15" s="152" t="s">
        <v>17</v>
      </c>
    </row>
    <row r="16" spans="1:7" ht="15" thickBot="1" x14ac:dyDescent="0.35">
      <c r="A16" s="143" t="s">
        <v>0</v>
      </c>
      <c r="B16" s="144" t="s">
        <v>1</v>
      </c>
      <c r="C16" s="145" t="s">
        <v>2</v>
      </c>
      <c r="D16" s="146" t="s">
        <v>3</v>
      </c>
      <c r="E16" s="147" t="s">
        <v>4</v>
      </c>
      <c r="F16" s="148" t="s">
        <v>5</v>
      </c>
      <c r="G16" s="135" t="s">
        <v>6</v>
      </c>
    </row>
    <row r="17" spans="1:25" ht="15" thickTop="1" x14ac:dyDescent="0.3">
      <c r="A17" s="153">
        <v>20101</v>
      </c>
      <c r="B17" s="154" t="s">
        <v>18</v>
      </c>
      <c r="C17" s="155"/>
      <c r="D17" s="129" t="s">
        <v>121</v>
      </c>
      <c r="E17" s="122">
        <v>1</v>
      </c>
      <c r="F17" s="123"/>
      <c r="G17" s="128">
        <f>F17*E17</f>
        <v>0</v>
      </c>
    </row>
    <row r="18" spans="1:25" ht="15.6" x14ac:dyDescent="0.3">
      <c r="A18" s="153">
        <v>20201</v>
      </c>
      <c r="B18" s="154" t="s">
        <v>19</v>
      </c>
      <c r="C18" s="155"/>
      <c r="D18" s="129" t="s">
        <v>130</v>
      </c>
      <c r="E18" s="122">
        <v>8296</v>
      </c>
      <c r="F18" s="123"/>
      <c r="G18" s="128">
        <f t="shared" ref="G18:G21" si="1">F18*E18</f>
        <v>0</v>
      </c>
    </row>
    <row r="19" spans="1:25" s="231" customFormat="1" ht="26.4" x14ac:dyDescent="0.25">
      <c r="A19" s="183">
        <v>20301</v>
      </c>
      <c r="B19" s="240" t="s">
        <v>303</v>
      </c>
      <c r="C19" s="240"/>
      <c r="D19" s="232" t="s">
        <v>21</v>
      </c>
      <c r="E19" s="241">
        <v>3</v>
      </c>
      <c r="F19" s="230"/>
      <c r="G19" s="128">
        <f t="shared" si="1"/>
        <v>0</v>
      </c>
    </row>
    <row r="20" spans="1:25" s="231" customFormat="1" ht="13.2" x14ac:dyDescent="0.25">
      <c r="A20" s="183">
        <v>20305</v>
      </c>
      <c r="B20" s="240" t="s">
        <v>304</v>
      </c>
      <c r="C20" s="240"/>
      <c r="D20" s="232" t="s">
        <v>21</v>
      </c>
      <c r="E20" s="241">
        <v>8</v>
      </c>
      <c r="F20" s="230"/>
      <c r="G20" s="128">
        <f t="shared" si="1"/>
        <v>0</v>
      </c>
    </row>
    <row r="21" spans="1:25" s="231" customFormat="1" ht="15.6" customHeight="1" thickBot="1" x14ac:dyDescent="0.3">
      <c r="A21" s="183">
        <v>20321</v>
      </c>
      <c r="B21" s="240" t="s">
        <v>301</v>
      </c>
      <c r="C21" s="240"/>
      <c r="D21" s="232" t="s">
        <v>55</v>
      </c>
      <c r="E21" s="241">
        <v>6.4</v>
      </c>
      <c r="F21" s="230"/>
      <c r="G21" s="128">
        <f t="shared" si="1"/>
        <v>0</v>
      </c>
    </row>
    <row r="22" spans="1:25" ht="15" collapsed="1" thickTop="1" x14ac:dyDescent="0.3">
      <c r="A22" s="157"/>
      <c r="B22" s="158"/>
      <c r="C22" s="159"/>
      <c r="D22" s="160"/>
      <c r="E22" s="161"/>
      <c r="F22" s="162" t="s">
        <v>16</v>
      </c>
      <c r="G22" s="163">
        <f>SUM(G17:G21)</f>
        <v>0</v>
      </c>
    </row>
    <row r="23" spans="1:25" x14ac:dyDescent="0.3">
      <c r="B23" s="164"/>
      <c r="C23" s="165"/>
    </row>
    <row r="24" spans="1:25" ht="15.6" x14ac:dyDescent="0.3">
      <c r="A24" s="152" t="s">
        <v>23</v>
      </c>
    </row>
    <row r="25" spans="1:25" ht="15" thickBot="1" x14ac:dyDescent="0.35">
      <c r="A25" s="143" t="s">
        <v>0</v>
      </c>
      <c r="B25" s="144" t="s">
        <v>1</v>
      </c>
      <c r="C25" s="145" t="s">
        <v>2</v>
      </c>
      <c r="D25" s="146" t="s">
        <v>3</v>
      </c>
      <c r="E25" s="147" t="s">
        <v>4</v>
      </c>
      <c r="F25" s="148" t="s">
        <v>5</v>
      </c>
      <c r="G25" s="135" t="s">
        <v>6</v>
      </c>
    </row>
    <row r="26" spans="1:25" ht="16.2" thickTop="1" x14ac:dyDescent="0.3">
      <c r="A26" s="153">
        <v>30101</v>
      </c>
      <c r="B26" s="154" t="s">
        <v>24</v>
      </c>
      <c r="C26" s="124">
        <v>40</v>
      </c>
      <c r="D26" s="129" t="s">
        <v>131</v>
      </c>
      <c r="E26" s="381">
        <v>2146</v>
      </c>
      <c r="F26" s="125"/>
      <c r="G26" s="126">
        <f t="shared" ref="G26:G32" si="2">E26*F26</f>
        <v>0</v>
      </c>
    </row>
    <row r="27" spans="1:25" ht="15.6" collapsed="1" x14ac:dyDescent="0.3">
      <c r="A27" s="153">
        <v>30103</v>
      </c>
      <c r="B27" s="154" t="s">
        <v>25</v>
      </c>
      <c r="C27" s="153"/>
      <c r="D27" s="129" t="s">
        <v>131</v>
      </c>
      <c r="E27" s="382">
        <v>88</v>
      </c>
      <c r="F27" s="123"/>
      <c r="G27" s="126">
        <f t="shared" si="2"/>
        <v>0</v>
      </c>
      <c r="S27" s="167"/>
      <c r="T27" s="167"/>
      <c r="U27" s="167"/>
      <c r="V27" s="167"/>
      <c r="W27" s="167"/>
      <c r="X27" s="167"/>
      <c r="Y27" s="167"/>
    </row>
    <row r="28" spans="1:25" ht="15.6" x14ac:dyDescent="0.3">
      <c r="A28" s="153">
        <v>30107</v>
      </c>
      <c r="B28" s="154" t="s">
        <v>237</v>
      </c>
      <c r="C28" s="153"/>
      <c r="D28" s="129" t="s">
        <v>131</v>
      </c>
      <c r="E28" s="382">
        <v>25</v>
      </c>
      <c r="F28" s="123"/>
      <c r="G28" s="126">
        <f t="shared" si="2"/>
        <v>0</v>
      </c>
      <c r="S28" s="167"/>
      <c r="T28" s="167"/>
      <c r="U28" s="167"/>
      <c r="V28" s="167"/>
      <c r="W28" s="167"/>
      <c r="X28" s="167"/>
      <c r="Y28" s="167"/>
    </row>
    <row r="29" spans="1:25" x14ac:dyDescent="0.3">
      <c r="A29" s="153">
        <v>30201</v>
      </c>
      <c r="B29" s="154" t="s">
        <v>238</v>
      </c>
      <c r="C29" s="153"/>
      <c r="D29" s="129" t="s">
        <v>41</v>
      </c>
      <c r="E29" s="382">
        <v>30</v>
      </c>
      <c r="F29" s="123"/>
      <c r="G29" s="126">
        <f t="shared" si="2"/>
        <v>0</v>
      </c>
      <c r="S29" s="167"/>
      <c r="T29" s="167"/>
      <c r="U29" s="167"/>
      <c r="V29" s="167"/>
      <c r="W29" s="167"/>
      <c r="X29" s="167"/>
      <c r="Y29" s="167"/>
    </row>
    <row r="30" spans="1:25" ht="26.4" collapsed="1" x14ac:dyDescent="0.3">
      <c r="A30" s="153">
        <v>30402</v>
      </c>
      <c r="B30" s="154" t="s">
        <v>26</v>
      </c>
      <c r="C30" s="153"/>
      <c r="D30" s="129" t="s">
        <v>131</v>
      </c>
      <c r="E30" s="381">
        <v>1412</v>
      </c>
      <c r="F30" s="123"/>
      <c r="G30" s="126">
        <f t="shared" si="2"/>
        <v>0</v>
      </c>
    </row>
    <row r="31" spans="1:25" ht="15.6" x14ac:dyDescent="0.3">
      <c r="A31" s="168" t="s">
        <v>127</v>
      </c>
      <c r="B31" s="169" t="s">
        <v>129</v>
      </c>
      <c r="C31" s="129" t="s">
        <v>34</v>
      </c>
      <c r="D31" s="170" t="s">
        <v>130</v>
      </c>
      <c r="E31" s="383">
        <v>3862</v>
      </c>
      <c r="F31" s="125"/>
      <c r="G31" s="126">
        <f t="shared" si="2"/>
        <v>0</v>
      </c>
    </row>
    <row r="32" spans="1:25" ht="16.2" thickBot="1" x14ac:dyDescent="0.35">
      <c r="A32" s="168" t="s">
        <v>128</v>
      </c>
      <c r="B32" s="169" t="s">
        <v>129</v>
      </c>
      <c r="C32" s="129" t="s">
        <v>124</v>
      </c>
      <c r="D32" s="170" t="s">
        <v>130</v>
      </c>
      <c r="E32" s="383">
        <v>469</v>
      </c>
      <c r="F32" s="125"/>
      <c r="G32" s="126">
        <f t="shared" si="2"/>
        <v>0</v>
      </c>
    </row>
    <row r="33" spans="1:10" ht="15" collapsed="1" thickTop="1" x14ac:dyDescent="0.3">
      <c r="A33" s="157"/>
      <c r="B33" s="158"/>
      <c r="C33" s="159"/>
      <c r="D33" s="160"/>
      <c r="E33" s="161"/>
      <c r="F33" s="162" t="s">
        <v>16</v>
      </c>
      <c r="G33" s="163">
        <f>SUM(G26:G32)</f>
        <v>0</v>
      </c>
      <c r="J33" s="181"/>
    </row>
    <row r="34" spans="1:10" x14ac:dyDescent="0.3">
      <c r="B34" s="164"/>
      <c r="C34" s="165"/>
      <c r="G34" s="171"/>
    </row>
    <row r="35" spans="1:10" ht="15.6" x14ac:dyDescent="0.3">
      <c r="A35" s="152" t="s">
        <v>27</v>
      </c>
      <c r="B35" s="164"/>
      <c r="C35" s="165"/>
    </row>
    <row r="36" spans="1:10" ht="15" collapsed="1" thickBot="1" x14ac:dyDescent="0.35">
      <c r="A36" s="143" t="s">
        <v>0</v>
      </c>
      <c r="B36" s="144" t="s">
        <v>1</v>
      </c>
      <c r="C36" s="145" t="s">
        <v>2</v>
      </c>
      <c r="D36" s="146" t="s">
        <v>3</v>
      </c>
      <c r="E36" s="147" t="s">
        <v>4</v>
      </c>
      <c r="F36" s="148" t="s">
        <v>5</v>
      </c>
      <c r="G36" s="135" t="s">
        <v>6</v>
      </c>
    </row>
    <row r="37" spans="1:10" ht="27" thickTop="1" x14ac:dyDescent="0.3">
      <c r="A37" s="168" t="s">
        <v>28</v>
      </c>
      <c r="B37" s="169" t="s">
        <v>29</v>
      </c>
      <c r="C37" s="127"/>
      <c r="D37" s="170" t="s">
        <v>130</v>
      </c>
      <c r="E37" s="383">
        <v>230</v>
      </c>
      <c r="F37" s="125"/>
      <c r="G37" s="126">
        <f>E37*F37</f>
        <v>0</v>
      </c>
    </row>
    <row r="38" spans="1:10" ht="15.6" collapsed="1" x14ac:dyDescent="0.3">
      <c r="A38" s="153" t="s">
        <v>30</v>
      </c>
      <c r="B38" s="133" t="s">
        <v>122</v>
      </c>
      <c r="C38" s="129" t="s">
        <v>34</v>
      </c>
      <c r="D38" s="129" t="s">
        <v>130</v>
      </c>
      <c r="E38" s="381">
        <v>3037</v>
      </c>
      <c r="F38" s="123"/>
      <c r="G38" s="128">
        <f t="shared" ref="G38:G48" si="3">E38*F38</f>
        <v>0</v>
      </c>
    </row>
    <row r="39" spans="1:10" ht="26.4" collapsed="1" x14ac:dyDescent="0.3">
      <c r="A39" s="153" t="s">
        <v>32</v>
      </c>
      <c r="B39" s="166" t="s">
        <v>236</v>
      </c>
      <c r="C39" s="129" t="s">
        <v>31</v>
      </c>
      <c r="D39" s="129" t="s">
        <v>130</v>
      </c>
      <c r="E39" s="381">
        <v>292</v>
      </c>
      <c r="F39" s="123"/>
      <c r="G39" s="128">
        <f t="shared" si="3"/>
        <v>0</v>
      </c>
    </row>
    <row r="40" spans="1:10" ht="15.75" customHeight="1" x14ac:dyDescent="0.3">
      <c r="A40" s="153" t="s">
        <v>33</v>
      </c>
      <c r="B40" s="154" t="s">
        <v>123</v>
      </c>
      <c r="C40" s="129" t="s">
        <v>124</v>
      </c>
      <c r="D40" s="129" t="s">
        <v>130</v>
      </c>
      <c r="E40" s="381">
        <v>438</v>
      </c>
      <c r="F40" s="123"/>
      <c r="G40" s="128">
        <f t="shared" si="3"/>
        <v>0</v>
      </c>
    </row>
    <row r="41" spans="1:10" ht="15.75" customHeight="1" x14ac:dyDescent="0.3">
      <c r="A41" s="153" t="s">
        <v>125</v>
      </c>
      <c r="B41" s="154" t="s">
        <v>126</v>
      </c>
      <c r="C41" s="129" t="s">
        <v>42</v>
      </c>
      <c r="D41" s="129" t="s">
        <v>130</v>
      </c>
      <c r="E41" s="381">
        <v>25</v>
      </c>
      <c r="F41" s="123"/>
      <c r="G41" s="128">
        <f t="shared" si="3"/>
        <v>0</v>
      </c>
    </row>
    <row r="42" spans="1:10" ht="15.6" collapsed="1" x14ac:dyDescent="0.3">
      <c r="A42" s="153" t="s">
        <v>35</v>
      </c>
      <c r="B42" s="131" t="s">
        <v>132</v>
      </c>
      <c r="C42" s="130" t="s">
        <v>36</v>
      </c>
      <c r="D42" s="129" t="s">
        <v>130</v>
      </c>
      <c r="E42" s="381">
        <v>2543</v>
      </c>
      <c r="F42" s="123"/>
      <c r="G42" s="128">
        <f t="shared" si="3"/>
        <v>0</v>
      </c>
    </row>
    <row r="43" spans="1:10" ht="15.6" collapsed="1" x14ac:dyDescent="0.3">
      <c r="A43" s="153" t="s">
        <v>37</v>
      </c>
      <c r="B43" s="182" t="s">
        <v>133</v>
      </c>
      <c r="C43" s="130" t="s">
        <v>38</v>
      </c>
      <c r="D43" s="129" t="s">
        <v>130</v>
      </c>
      <c r="E43" s="381">
        <v>259</v>
      </c>
      <c r="F43" s="123"/>
      <c r="G43" s="128">
        <f>E43*F43</f>
        <v>0</v>
      </c>
    </row>
    <row r="44" spans="1:10" ht="15.6" collapsed="1" x14ac:dyDescent="0.3">
      <c r="A44" s="153" t="s">
        <v>134</v>
      </c>
      <c r="B44" s="131" t="s">
        <v>135</v>
      </c>
      <c r="C44" s="130" t="s">
        <v>36</v>
      </c>
      <c r="D44" s="129" t="s">
        <v>130</v>
      </c>
      <c r="E44" s="381">
        <v>425</v>
      </c>
      <c r="F44" s="123"/>
      <c r="G44" s="128">
        <f t="shared" si="3"/>
        <v>0</v>
      </c>
    </row>
    <row r="45" spans="1:10" ht="15.6" x14ac:dyDescent="0.3">
      <c r="A45" s="153">
        <v>43003</v>
      </c>
      <c r="B45" s="131" t="s">
        <v>136</v>
      </c>
      <c r="C45" s="130" t="s">
        <v>140</v>
      </c>
      <c r="D45" s="129" t="s">
        <v>130</v>
      </c>
      <c r="E45" s="381">
        <v>353</v>
      </c>
      <c r="F45" s="123"/>
      <c r="G45" s="128">
        <f t="shared" si="3"/>
        <v>0</v>
      </c>
    </row>
    <row r="46" spans="1:10" ht="26.4" x14ac:dyDescent="0.3">
      <c r="A46" s="153">
        <v>44501</v>
      </c>
      <c r="B46" s="183" t="s">
        <v>141</v>
      </c>
      <c r="C46" s="130" t="s">
        <v>36</v>
      </c>
      <c r="D46" s="129" t="s">
        <v>130</v>
      </c>
      <c r="E46" s="381">
        <v>110</v>
      </c>
      <c r="F46" s="123"/>
      <c r="G46" s="128">
        <f t="shared" si="3"/>
        <v>0</v>
      </c>
    </row>
    <row r="47" spans="1:10" collapsed="1" x14ac:dyDescent="0.3">
      <c r="A47" s="153">
        <v>45001</v>
      </c>
      <c r="B47" s="133" t="s">
        <v>139</v>
      </c>
      <c r="C47" s="130"/>
      <c r="D47" s="129" t="s">
        <v>40</v>
      </c>
      <c r="E47" s="381">
        <v>23</v>
      </c>
      <c r="F47" s="123"/>
      <c r="G47" s="128">
        <f t="shared" si="3"/>
        <v>0</v>
      </c>
    </row>
    <row r="48" spans="1:10" collapsed="1" x14ac:dyDescent="0.3">
      <c r="A48" s="153">
        <v>45003</v>
      </c>
      <c r="B48" s="133" t="s">
        <v>138</v>
      </c>
      <c r="C48" s="130"/>
      <c r="D48" s="129" t="s">
        <v>41</v>
      </c>
      <c r="E48" s="381">
        <v>70</v>
      </c>
      <c r="F48" s="123"/>
      <c r="G48" s="128">
        <f t="shared" si="3"/>
        <v>0</v>
      </c>
    </row>
    <row r="49" spans="1:7" ht="27" collapsed="1" thickBot="1" x14ac:dyDescent="0.35">
      <c r="A49" s="153">
        <v>45007</v>
      </c>
      <c r="B49" s="132" t="s">
        <v>137</v>
      </c>
      <c r="C49" s="130"/>
      <c r="D49" s="134" t="s">
        <v>130</v>
      </c>
      <c r="E49" s="381">
        <v>24</v>
      </c>
      <c r="F49" s="123"/>
      <c r="G49" s="128">
        <f>E49*F49</f>
        <v>0</v>
      </c>
    </row>
    <row r="50" spans="1:7" ht="15" collapsed="1" thickTop="1" x14ac:dyDescent="0.3">
      <c r="A50" s="157"/>
      <c r="B50" s="158"/>
      <c r="C50" s="159"/>
      <c r="D50" s="160"/>
      <c r="E50" s="161"/>
      <c r="F50" s="162" t="s">
        <v>16</v>
      </c>
      <c r="G50" s="163">
        <f>SUM(G37:G49)</f>
        <v>0</v>
      </c>
    </row>
    <row r="51" spans="1:7" x14ac:dyDescent="0.3">
      <c r="B51" s="172"/>
      <c r="C51" s="138"/>
    </row>
    <row r="52" spans="1:7" ht="15.6" x14ac:dyDescent="0.3">
      <c r="A52" s="152" t="s">
        <v>43</v>
      </c>
      <c r="B52" s="172"/>
      <c r="C52" s="138"/>
    </row>
    <row r="53" spans="1:7" ht="15" thickBot="1" x14ac:dyDescent="0.35">
      <c r="A53" s="143" t="s">
        <v>0</v>
      </c>
      <c r="B53" s="144" t="s">
        <v>1</v>
      </c>
      <c r="C53" s="145" t="s">
        <v>2</v>
      </c>
      <c r="D53" s="146" t="s">
        <v>3</v>
      </c>
      <c r="E53" s="147" t="s">
        <v>4</v>
      </c>
      <c r="F53" s="148" t="s">
        <v>5</v>
      </c>
      <c r="G53" s="135" t="s">
        <v>6</v>
      </c>
    </row>
    <row r="54" spans="1:7" ht="15" thickTop="1" x14ac:dyDescent="0.3">
      <c r="A54" s="157" t="s">
        <v>143</v>
      </c>
      <c r="B54" s="184" t="s">
        <v>325</v>
      </c>
      <c r="C54" s="185" t="s">
        <v>326</v>
      </c>
      <c r="D54" s="160" t="s">
        <v>147</v>
      </c>
      <c r="E54" s="161">
        <v>6</v>
      </c>
      <c r="F54" s="186"/>
      <c r="G54" s="128">
        <f t="shared" ref="G54:G57" si="4">E54*F54</f>
        <v>0</v>
      </c>
    </row>
    <row r="55" spans="1:7" x14ac:dyDescent="0.3">
      <c r="A55" s="153" t="s">
        <v>144</v>
      </c>
      <c r="B55" s="182" t="s">
        <v>325</v>
      </c>
      <c r="C55" s="131" t="s">
        <v>327</v>
      </c>
      <c r="D55" s="129" t="s">
        <v>41</v>
      </c>
      <c r="E55" s="122">
        <v>12</v>
      </c>
      <c r="F55" s="123"/>
      <c r="G55" s="128">
        <f t="shared" si="4"/>
        <v>0</v>
      </c>
    </row>
    <row r="56" spans="1:7" x14ac:dyDescent="0.3">
      <c r="A56" s="153" t="s">
        <v>145</v>
      </c>
      <c r="B56" s="182" t="s">
        <v>325</v>
      </c>
      <c r="C56" s="131" t="s">
        <v>328</v>
      </c>
      <c r="D56" s="129" t="s">
        <v>41</v>
      </c>
      <c r="E56" s="122">
        <v>6</v>
      </c>
      <c r="F56" s="123"/>
      <c r="G56" s="128">
        <f t="shared" si="4"/>
        <v>0</v>
      </c>
    </row>
    <row r="57" spans="1:7" ht="15" thickBot="1" x14ac:dyDescent="0.35">
      <c r="A57" s="168" t="s">
        <v>146</v>
      </c>
      <c r="B57" s="182" t="s">
        <v>325</v>
      </c>
      <c r="C57" s="131" t="s">
        <v>329</v>
      </c>
      <c r="D57" s="129" t="s">
        <v>41</v>
      </c>
      <c r="E57" s="122">
        <v>6</v>
      </c>
      <c r="F57" s="123"/>
      <c r="G57" s="128">
        <f t="shared" si="4"/>
        <v>0</v>
      </c>
    </row>
    <row r="58" spans="1:7" ht="15" collapsed="1" thickTop="1" x14ac:dyDescent="0.3">
      <c r="A58" s="157"/>
      <c r="B58" s="158"/>
      <c r="C58" s="159"/>
      <c r="D58" s="160"/>
      <c r="E58" s="161"/>
      <c r="F58" s="162" t="s">
        <v>16</v>
      </c>
      <c r="G58" s="163">
        <f>SUM(G54:G57)</f>
        <v>0</v>
      </c>
    </row>
    <row r="59" spans="1:7" x14ac:dyDescent="0.3">
      <c r="B59" s="164"/>
      <c r="C59" s="165"/>
    </row>
    <row r="60" spans="1:7" ht="15.6" x14ac:dyDescent="0.3">
      <c r="A60" s="152" t="s">
        <v>44</v>
      </c>
    </row>
    <row r="61" spans="1:7" ht="15" thickBot="1" x14ac:dyDescent="0.35">
      <c r="A61" s="143" t="s">
        <v>0</v>
      </c>
      <c r="B61" s="144" t="s">
        <v>1</v>
      </c>
      <c r="C61" s="145" t="s">
        <v>2</v>
      </c>
      <c r="D61" s="146" t="s">
        <v>3</v>
      </c>
      <c r="E61" s="147" t="s">
        <v>4</v>
      </c>
      <c r="F61" s="148" t="s">
        <v>5</v>
      </c>
      <c r="G61" s="149" t="s">
        <v>6</v>
      </c>
    </row>
    <row r="62" spans="1:7" s="231" customFormat="1" ht="15.6" customHeight="1" thickTop="1" x14ac:dyDescent="0.25">
      <c r="A62" s="183">
        <v>60201</v>
      </c>
      <c r="B62" s="227" t="s">
        <v>263</v>
      </c>
      <c r="C62" s="227"/>
      <c r="D62" s="228" t="s">
        <v>264</v>
      </c>
      <c r="E62" s="241">
        <v>1</v>
      </c>
      <c r="F62" s="229"/>
      <c r="G62" s="236">
        <f>E62*F62</f>
        <v>0</v>
      </c>
    </row>
    <row r="63" spans="1:7" s="231" customFormat="1" ht="15.6" customHeight="1" x14ac:dyDescent="0.25">
      <c r="A63" s="183">
        <v>60202</v>
      </c>
      <c r="B63" s="227" t="s">
        <v>265</v>
      </c>
      <c r="C63" s="227"/>
      <c r="D63" s="232" t="s">
        <v>266</v>
      </c>
      <c r="E63" s="241">
        <v>34.200000000000003</v>
      </c>
      <c r="F63" s="229"/>
      <c r="G63" s="236">
        <f t="shared" ref="G63:G79" si="5">E63*F63</f>
        <v>0</v>
      </c>
    </row>
    <row r="64" spans="1:7" s="231" customFormat="1" ht="15.6" customHeight="1" x14ac:dyDescent="0.25">
      <c r="A64" s="183">
        <v>60203</v>
      </c>
      <c r="B64" s="183" t="s">
        <v>267</v>
      </c>
      <c r="C64" s="183"/>
      <c r="D64" s="228" t="s">
        <v>268</v>
      </c>
      <c r="E64" s="241">
        <v>1</v>
      </c>
      <c r="F64" s="229"/>
      <c r="G64" s="236">
        <f t="shared" si="5"/>
        <v>0</v>
      </c>
    </row>
    <row r="65" spans="1:7" s="231" customFormat="1" ht="15.6" customHeight="1" x14ac:dyDescent="0.25">
      <c r="A65" s="183">
        <v>60205</v>
      </c>
      <c r="B65" s="227" t="s">
        <v>269</v>
      </c>
      <c r="C65" s="227" t="s">
        <v>270</v>
      </c>
      <c r="D65" s="232" t="s">
        <v>271</v>
      </c>
      <c r="E65" s="242">
        <v>47.6</v>
      </c>
      <c r="F65" s="229"/>
      <c r="G65" s="236">
        <f t="shared" si="5"/>
        <v>0</v>
      </c>
    </row>
    <row r="66" spans="1:7" s="231" customFormat="1" ht="15.6" customHeight="1" x14ac:dyDescent="0.25">
      <c r="A66" s="183">
        <v>60304</v>
      </c>
      <c r="B66" s="183" t="s">
        <v>272</v>
      </c>
      <c r="C66" s="183" t="s">
        <v>273</v>
      </c>
      <c r="D66" s="232" t="s">
        <v>22</v>
      </c>
      <c r="E66" s="241">
        <v>8</v>
      </c>
      <c r="F66" s="229"/>
      <c r="G66" s="236">
        <f t="shared" si="5"/>
        <v>0</v>
      </c>
    </row>
    <row r="67" spans="1:7" s="231" customFormat="1" ht="15.6" customHeight="1" x14ac:dyDescent="0.25">
      <c r="A67" s="183" t="s">
        <v>274</v>
      </c>
      <c r="B67" s="227" t="s">
        <v>275</v>
      </c>
      <c r="C67" s="227" t="s">
        <v>276</v>
      </c>
      <c r="D67" s="232" t="s">
        <v>266</v>
      </c>
      <c r="E67" s="241">
        <v>3.68</v>
      </c>
      <c r="F67" s="229"/>
      <c r="G67" s="236">
        <f t="shared" si="5"/>
        <v>0</v>
      </c>
    </row>
    <row r="68" spans="1:7" s="231" customFormat="1" ht="15.6" customHeight="1" x14ac:dyDescent="0.25">
      <c r="A68" s="183" t="s">
        <v>277</v>
      </c>
      <c r="B68" s="227" t="s">
        <v>278</v>
      </c>
      <c r="C68" s="227" t="s">
        <v>276</v>
      </c>
      <c r="D68" s="232" t="s">
        <v>266</v>
      </c>
      <c r="E68" s="241">
        <v>5.35</v>
      </c>
      <c r="F68" s="229"/>
      <c r="G68" s="236">
        <f t="shared" si="5"/>
        <v>0</v>
      </c>
    </row>
    <row r="69" spans="1:7" s="231" customFormat="1" ht="15.6" customHeight="1" x14ac:dyDescent="0.25">
      <c r="A69" s="183">
        <v>60405</v>
      </c>
      <c r="B69" s="183" t="s">
        <v>279</v>
      </c>
      <c r="C69" s="183"/>
      <c r="D69" s="232" t="s">
        <v>271</v>
      </c>
      <c r="E69" s="241">
        <v>14.765000000000001</v>
      </c>
      <c r="F69" s="229"/>
      <c r="G69" s="236">
        <f t="shared" si="5"/>
        <v>0</v>
      </c>
    </row>
    <row r="70" spans="1:7" s="231" customFormat="1" ht="15.6" customHeight="1" x14ac:dyDescent="0.25">
      <c r="A70" s="183" t="s">
        <v>280</v>
      </c>
      <c r="B70" s="183" t="s">
        <v>281</v>
      </c>
      <c r="C70" s="183" t="s">
        <v>282</v>
      </c>
      <c r="D70" s="228" t="s">
        <v>283</v>
      </c>
      <c r="E70" s="241">
        <v>3.653</v>
      </c>
      <c r="F70" s="229"/>
      <c r="G70" s="236">
        <f t="shared" si="5"/>
        <v>0</v>
      </c>
    </row>
    <row r="71" spans="1:7" s="231" customFormat="1" ht="15.6" customHeight="1" x14ac:dyDescent="0.25">
      <c r="A71" s="183" t="s">
        <v>284</v>
      </c>
      <c r="B71" s="183" t="s">
        <v>285</v>
      </c>
      <c r="C71" s="183" t="s">
        <v>282</v>
      </c>
      <c r="D71" s="228" t="s">
        <v>283</v>
      </c>
      <c r="E71" s="243">
        <v>4.65E-2</v>
      </c>
      <c r="F71" s="229"/>
      <c r="G71" s="236">
        <f t="shared" si="5"/>
        <v>0</v>
      </c>
    </row>
    <row r="72" spans="1:7" s="231" customFormat="1" ht="15.6" customHeight="1" x14ac:dyDescent="0.25">
      <c r="A72" s="183" t="s">
        <v>286</v>
      </c>
      <c r="B72" s="183" t="s">
        <v>287</v>
      </c>
      <c r="C72" s="183" t="s">
        <v>288</v>
      </c>
      <c r="D72" s="228" t="s">
        <v>283</v>
      </c>
      <c r="E72" s="244">
        <v>2.1600000000000001E-2</v>
      </c>
      <c r="F72" s="229"/>
      <c r="G72" s="236">
        <f t="shared" si="5"/>
        <v>0</v>
      </c>
    </row>
    <row r="73" spans="1:7" s="231" customFormat="1" ht="15.6" customHeight="1" x14ac:dyDescent="0.25">
      <c r="A73" s="183">
        <v>60604</v>
      </c>
      <c r="B73" s="227" t="s">
        <v>289</v>
      </c>
      <c r="C73" s="183" t="s">
        <v>299</v>
      </c>
      <c r="D73" s="228" t="s">
        <v>290</v>
      </c>
      <c r="E73" s="241">
        <v>42</v>
      </c>
      <c r="F73" s="229"/>
      <c r="G73" s="236">
        <f t="shared" si="5"/>
        <v>0</v>
      </c>
    </row>
    <row r="74" spans="1:7" s="231" customFormat="1" ht="15.6" customHeight="1" x14ac:dyDescent="0.25">
      <c r="A74" s="183">
        <v>60806</v>
      </c>
      <c r="B74" s="227" t="s">
        <v>291</v>
      </c>
      <c r="C74" s="227"/>
      <c r="D74" s="232" t="s">
        <v>271</v>
      </c>
      <c r="E74" s="241">
        <v>30.008400000000002</v>
      </c>
      <c r="F74" s="229"/>
      <c r="G74" s="236">
        <f t="shared" si="5"/>
        <v>0</v>
      </c>
    </row>
    <row r="75" spans="1:7" s="231" customFormat="1" ht="15.6" customHeight="1" x14ac:dyDescent="0.25">
      <c r="A75" s="183">
        <v>61002</v>
      </c>
      <c r="B75" s="227" t="s">
        <v>292</v>
      </c>
      <c r="C75" s="227"/>
      <c r="D75" s="228" t="s">
        <v>293</v>
      </c>
      <c r="E75" s="241">
        <v>20.29</v>
      </c>
      <c r="F75" s="229"/>
      <c r="G75" s="236">
        <f t="shared" si="5"/>
        <v>0</v>
      </c>
    </row>
    <row r="76" spans="1:7" s="231" customFormat="1" ht="15.6" customHeight="1" x14ac:dyDescent="0.25">
      <c r="A76" s="183">
        <v>61003</v>
      </c>
      <c r="B76" s="227" t="s">
        <v>294</v>
      </c>
      <c r="C76" s="227" t="s">
        <v>295</v>
      </c>
      <c r="D76" s="228" t="s">
        <v>40</v>
      </c>
      <c r="E76" s="241">
        <v>35.119999999999997</v>
      </c>
      <c r="F76" s="229"/>
      <c r="G76" s="236">
        <f t="shared" si="5"/>
        <v>0</v>
      </c>
    </row>
    <row r="77" spans="1:7" s="231" customFormat="1" ht="39.6" x14ac:dyDescent="0.25">
      <c r="A77" s="183">
        <v>61205</v>
      </c>
      <c r="B77" s="248" t="s">
        <v>324</v>
      </c>
      <c r="C77" s="227"/>
      <c r="D77" s="232" t="s">
        <v>271</v>
      </c>
      <c r="E77" s="249">
        <v>23.6</v>
      </c>
      <c r="F77" s="229"/>
      <c r="G77" s="250">
        <f t="shared" si="5"/>
        <v>0</v>
      </c>
    </row>
    <row r="78" spans="1:7" s="231" customFormat="1" ht="15.6" customHeight="1" x14ac:dyDescent="0.25">
      <c r="A78" s="183">
        <v>61609</v>
      </c>
      <c r="B78" s="183" t="s">
        <v>296</v>
      </c>
      <c r="C78" s="183"/>
      <c r="D78" s="228" t="s">
        <v>290</v>
      </c>
      <c r="E78" s="241">
        <v>4</v>
      </c>
      <c r="F78" s="229"/>
      <c r="G78" s="236">
        <f t="shared" si="5"/>
        <v>0</v>
      </c>
    </row>
    <row r="79" spans="1:7" s="231" customFormat="1" ht="15.6" customHeight="1" x14ac:dyDescent="0.25">
      <c r="A79" s="183">
        <v>61610</v>
      </c>
      <c r="B79" s="183" t="s">
        <v>297</v>
      </c>
      <c r="C79" s="183"/>
      <c r="D79" s="232" t="s">
        <v>298</v>
      </c>
      <c r="E79" s="245">
        <v>8.4400000000000013</v>
      </c>
      <c r="F79" s="229"/>
      <c r="G79" s="236">
        <f t="shared" si="5"/>
        <v>0</v>
      </c>
    </row>
    <row r="80" spans="1:7" s="231" customFormat="1" ht="15.6" customHeight="1" thickBot="1" x14ac:dyDescent="0.3">
      <c r="A80" s="233"/>
      <c r="B80" s="233"/>
      <c r="C80" s="233"/>
      <c r="D80" s="234"/>
      <c r="E80" s="246"/>
      <c r="F80" s="235"/>
      <c r="G80" s="235"/>
    </row>
    <row r="81" spans="1:7" ht="15" collapsed="1" thickTop="1" x14ac:dyDescent="0.3">
      <c r="A81" s="157"/>
      <c r="B81" s="158"/>
      <c r="C81" s="159"/>
      <c r="D81" s="160"/>
      <c r="E81" s="161"/>
      <c r="F81" s="162" t="s">
        <v>16</v>
      </c>
      <c r="G81" s="163">
        <f>SUM(G62:G80)</f>
        <v>0</v>
      </c>
    </row>
    <row r="82" spans="1:7" x14ac:dyDescent="0.3">
      <c r="B82" s="164"/>
      <c r="C82" s="165"/>
    </row>
    <row r="83" spans="1:7" ht="15.6" x14ac:dyDescent="0.3">
      <c r="A83" s="152" t="s">
        <v>45</v>
      </c>
    </row>
    <row r="84" spans="1:7" ht="15" thickBot="1" x14ac:dyDescent="0.35">
      <c r="A84" s="143" t="s">
        <v>0</v>
      </c>
      <c r="B84" s="144" t="s">
        <v>1</v>
      </c>
      <c r="C84" s="145" t="s">
        <v>2</v>
      </c>
      <c r="D84" s="146" t="s">
        <v>3</v>
      </c>
      <c r="E84" s="147" t="s">
        <v>4</v>
      </c>
      <c r="F84" s="148" t="s">
        <v>5</v>
      </c>
      <c r="G84" s="135" t="s">
        <v>6</v>
      </c>
    </row>
    <row r="85" spans="1:7" s="231" customFormat="1" ht="13.8" thickTop="1" x14ac:dyDescent="0.25">
      <c r="A85" s="183">
        <v>70103</v>
      </c>
      <c r="B85" s="183" t="s">
        <v>305</v>
      </c>
      <c r="C85" s="183"/>
      <c r="D85" s="232" t="s">
        <v>21</v>
      </c>
      <c r="E85" s="241">
        <v>1</v>
      </c>
      <c r="F85" s="230"/>
      <c r="G85" s="126">
        <f t="shared" ref="G85" si="6">E85*F85</f>
        <v>0</v>
      </c>
    </row>
    <row r="86" spans="1:7" collapsed="1" x14ac:dyDescent="0.3">
      <c r="A86" s="154" t="s">
        <v>46</v>
      </c>
      <c r="B86" s="154" t="s">
        <v>47</v>
      </c>
      <c r="C86" s="129" t="s">
        <v>48</v>
      </c>
      <c r="D86" s="129" t="s">
        <v>22</v>
      </c>
      <c r="E86" s="122">
        <v>14</v>
      </c>
      <c r="F86" s="123"/>
      <c r="G86" s="126">
        <f>E86*F86</f>
        <v>0</v>
      </c>
    </row>
    <row r="87" spans="1:7" x14ac:dyDescent="0.3">
      <c r="A87" s="154" t="s">
        <v>49</v>
      </c>
      <c r="B87" s="154" t="s">
        <v>47</v>
      </c>
      <c r="C87" s="129" t="s">
        <v>106</v>
      </c>
      <c r="D87" s="129" t="s">
        <v>22</v>
      </c>
      <c r="E87" s="122">
        <v>10</v>
      </c>
      <c r="F87" s="123"/>
      <c r="G87" s="126">
        <f t="shared" ref="G87:G96" si="7">E87*F87</f>
        <v>0</v>
      </c>
    </row>
    <row r="88" spans="1:7" x14ac:dyDescent="0.3">
      <c r="A88" s="154">
        <v>70108</v>
      </c>
      <c r="B88" s="154" t="s">
        <v>51</v>
      </c>
      <c r="C88" s="154"/>
      <c r="D88" s="173" t="s">
        <v>22</v>
      </c>
      <c r="E88" s="122">
        <v>16</v>
      </c>
      <c r="F88" s="123"/>
      <c r="G88" s="126">
        <f t="shared" si="7"/>
        <v>0</v>
      </c>
    </row>
    <row r="89" spans="1:7" ht="15.6" x14ac:dyDescent="0.3">
      <c r="A89" s="153">
        <v>70202</v>
      </c>
      <c r="B89" s="154" t="s">
        <v>52</v>
      </c>
      <c r="C89" s="155"/>
      <c r="D89" s="129" t="s">
        <v>130</v>
      </c>
      <c r="E89" s="122">
        <v>57.5</v>
      </c>
      <c r="F89" s="123"/>
      <c r="G89" s="126">
        <f t="shared" si="7"/>
        <v>0</v>
      </c>
    </row>
    <row r="90" spans="1:7" x14ac:dyDescent="0.3">
      <c r="A90" s="168">
        <v>70401</v>
      </c>
      <c r="B90" s="169" t="s">
        <v>302</v>
      </c>
      <c r="C90" s="187"/>
      <c r="D90" s="170" t="s">
        <v>41</v>
      </c>
      <c r="E90" s="384">
        <v>30</v>
      </c>
      <c r="F90" s="125"/>
      <c r="G90" s="126">
        <f t="shared" si="7"/>
        <v>0</v>
      </c>
    </row>
    <row r="91" spans="1:7" ht="26.4" x14ac:dyDescent="0.3">
      <c r="A91" s="168">
        <v>70404</v>
      </c>
      <c r="B91" s="183" t="s">
        <v>148</v>
      </c>
      <c r="C91" s="187"/>
      <c r="D91" s="170" t="s">
        <v>22</v>
      </c>
      <c r="E91" s="384">
        <v>1</v>
      </c>
      <c r="F91" s="125"/>
      <c r="G91" s="126">
        <f t="shared" si="7"/>
        <v>0</v>
      </c>
    </row>
    <row r="92" spans="1:7" x14ac:dyDescent="0.3">
      <c r="A92" s="168">
        <v>70405</v>
      </c>
      <c r="B92" s="188" t="s">
        <v>149</v>
      </c>
      <c r="C92" s="187"/>
      <c r="D92" s="170" t="s">
        <v>22</v>
      </c>
      <c r="E92" s="384">
        <v>1</v>
      </c>
      <c r="F92" s="125"/>
      <c r="G92" s="126">
        <f t="shared" si="7"/>
        <v>0</v>
      </c>
    </row>
    <row r="93" spans="1:7" x14ac:dyDescent="0.3">
      <c r="A93" s="168" t="s">
        <v>245</v>
      </c>
      <c r="B93" s="188" t="s">
        <v>150</v>
      </c>
      <c r="C93" s="187" t="s">
        <v>244</v>
      </c>
      <c r="D93" s="170" t="s">
        <v>22</v>
      </c>
      <c r="E93" s="384">
        <v>9</v>
      </c>
      <c r="F93" s="125"/>
      <c r="G93" s="126">
        <f t="shared" si="7"/>
        <v>0</v>
      </c>
    </row>
    <row r="94" spans="1:7" x14ac:dyDescent="0.3">
      <c r="A94" s="168" t="s">
        <v>246</v>
      </c>
      <c r="B94" s="188" t="s">
        <v>150</v>
      </c>
      <c r="C94" s="187" t="s">
        <v>242</v>
      </c>
      <c r="D94" s="170" t="s">
        <v>22</v>
      </c>
      <c r="E94" s="384">
        <v>1</v>
      </c>
      <c r="F94" s="125"/>
      <c r="G94" s="126">
        <f t="shared" si="7"/>
        <v>0</v>
      </c>
    </row>
    <row r="95" spans="1:7" x14ac:dyDescent="0.3">
      <c r="A95" s="168">
        <v>70502</v>
      </c>
      <c r="B95" s="183" t="s">
        <v>151</v>
      </c>
      <c r="C95" s="187"/>
      <c r="D95" s="170" t="s">
        <v>22</v>
      </c>
      <c r="E95" s="384">
        <v>2</v>
      </c>
      <c r="F95" s="125"/>
      <c r="G95" s="126">
        <f t="shared" si="7"/>
        <v>0</v>
      </c>
    </row>
    <row r="96" spans="1:7" s="231" customFormat="1" ht="27" customHeight="1" thickBot="1" x14ac:dyDescent="0.3">
      <c r="A96" s="183">
        <v>70901</v>
      </c>
      <c r="B96" s="183" t="s">
        <v>323</v>
      </c>
      <c r="C96" s="183"/>
      <c r="D96" s="232" t="s">
        <v>15</v>
      </c>
      <c r="E96" s="241">
        <v>1</v>
      </c>
      <c r="F96" s="229"/>
      <c r="G96" s="236">
        <f t="shared" si="7"/>
        <v>0</v>
      </c>
    </row>
    <row r="97" spans="1:7" ht="15.75" customHeight="1" collapsed="1" thickTop="1" x14ac:dyDescent="0.3">
      <c r="A97" s="157"/>
      <c r="B97" s="158"/>
      <c r="C97" s="159"/>
      <c r="D97" s="160"/>
      <c r="E97" s="161"/>
      <c r="F97" s="162" t="s">
        <v>16</v>
      </c>
      <c r="G97" s="163">
        <f>SUM(G85:G96)</f>
        <v>0</v>
      </c>
    </row>
    <row r="98" spans="1:7" x14ac:dyDescent="0.3">
      <c r="B98" s="164"/>
      <c r="C98" s="165"/>
    </row>
    <row r="99" spans="1:7" ht="15.6" x14ac:dyDescent="0.3">
      <c r="A99" s="152" t="s">
        <v>53</v>
      </c>
    </row>
    <row r="100" spans="1:7" ht="15" thickBot="1" x14ac:dyDescent="0.35">
      <c r="A100" s="143" t="s">
        <v>0</v>
      </c>
      <c r="B100" s="144" t="s">
        <v>1</v>
      </c>
      <c r="C100" s="145" t="s">
        <v>2</v>
      </c>
      <c r="D100" s="146" t="s">
        <v>3</v>
      </c>
      <c r="E100" s="147" t="s">
        <v>4</v>
      </c>
      <c r="F100" s="148" t="s">
        <v>5</v>
      </c>
      <c r="G100" s="135" t="s">
        <v>6</v>
      </c>
    </row>
    <row r="101" spans="1:7" ht="32.4" thickTop="1" thickBot="1" x14ac:dyDescent="0.35">
      <c r="A101" s="150"/>
      <c r="B101" s="174" t="s">
        <v>54</v>
      </c>
      <c r="C101" s="129"/>
      <c r="D101" s="129">
        <v>1</v>
      </c>
      <c r="E101" s="130" t="s">
        <v>330</v>
      </c>
      <c r="F101" s="123"/>
      <c r="G101" s="126"/>
    </row>
    <row r="102" spans="1:7" ht="15" collapsed="1" thickTop="1" x14ac:dyDescent="0.3">
      <c r="A102" s="157"/>
      <c r="B102" s="158"/>
      <c r="C102" s="159"/>
      <c r="D102" s="160"/>
      <c r="E102" s="161"/>
      <c r="F102" s="162" t="s">
        <v>16</v>
      </c>
      <c r="G102" s="163">
        <f>SUM(G101:G101)</f>
        <v>0</v>
      </c>
    </row>
    <row r="103" spans="1:7" x14ac:dyDescent="0.3">
      <c r="A103" s="175"/>
      <c r="B103" s="164"/>
      <c r="C103" s="165"/>
      <c r="G103" s="176"/>
    </row>
    <row r="104" spans="1:7" ht="15.6" x14ac:dyDescent="0.3">
      <c r="A104" s="177" t="s">
        <v>56</v>
      </c>
      <c r="G104" s="178"/>
    </row>
    <row r="105" spans="1:7" ht="15" thickBot="1" x14ac:dyDescent="0.35">
      <c r="A105" s="143" t="s">
        <v>0</v>
      </c>
      <c r="B105" s="144" t="s">
        <v>1</v>
      </c>
      <c r="C105" s="145" t="s">
        <v>2</v>
      </c>
      <c r="D105" s="146" t="s">
        <v>3</v>
      </c>
      <c r="E105" s="147" t="s">
        <v>4</v>
      </c>
      <c r="F105" s="148" t="s">
        <v>5</v>
      </c>
      <c r="G105" s="135" t="s">
        <v>6</v>
      </c>
    </row>
    <row r="106" spans="1:7" ht="16.2" thickTop="1" x14ac:dyDescent="0.3">
      <c r="A106" s="153">
        <v>90201</v>
      </c>
      <c r="B106" s="133" t="s">
        <v>142</v>
      </c>
      <c r="C106" s="134" t="s">
        <v>57</v>
      </c>
      <c r="D106" s="129" t="s">
        <v>130</v>
      </c>
      <c r="E106" s="381">
        <v>2366</v>
      </c>
      <c r="F106" s="123"/>
      <c r="G106" s="128">
        <f t="shared" ref="G106:G108" si="8">E106*F106</f>
        <v>0</v>
      </c>
    </row>
    <row r="107" spans="1:7" ht="26.4" x14ac:dyDescent="0.3">
      <c r="A107" s="379">
        <v>90501</v>
      </c>
      <c r="B107" s="132" t="s">
        <v>331</v>
      </c>
      <c r="C107" s="134" t="s">
        <v>332</v>
      </c>
      <c r="D107" s="134" t="s">
        <v>41</v>
      </c>
      <c r="E107" s="385">
        <v>19</v>
      </c>
      <c r="F107" s="380"/>
      <c r="G107" s="128">
        <f>E107*F107</f>
        <v>0</v>
      </c>
    </row>
    <row r="108" spans="1:7" ht="15" collapsed="1" thickBot="1" x14ac:dyDescent="0.35">
      <c r="A108" s="143">
        <v>91102</v>
      </c>
      <c r="B108" s="179" t="s">
        <v>152</v>
      </c>
      <c r="C108" s="180"/>
      <c r="D108" s="146" t="s">
        <v>21</v>
      </c>
      <c r="E108" s="386">
        <v>2</v>
      </c>
      <c r="F108" s="148"/>
      <c r="G108" s="128">
        <f t="shared" si="8"/>
        <v>0</v>
      </c>
    </row>
    <row r="109" spans="1:7" ht="15" thickTop="1" x14ac:dyDescent="0.3">
      <c r="A109" s="157"/>
      <c r="B109" s="158"/>
      <c r="C109" s="159"/>
      <c r="D109" s="160"/>
      <c r="E109" s="161"/>
      <c r="F109" s="162" t="s">
        <v>16</v>
      </c>
      <c r="G109" s="163">
        <f>SUM(G106:G108)</f>
        <v>0</v>
      </c>
    </row>
    <row r="110" spans="1:7" x14ac:dyDescent="0.3">
      <c r="B110" s="164"/>
      <c r="C110" s="165"/>
      <c r="G110" s="171"/>
    </row>
    <row r="112" spans="1:7" ht="15.6" x14ac:dyDescent="0.3">
      <c r="A112" s="255" t="s">
        <v>58</v>
      </c>
      <c r="B112" s="255"/>
      <c r="C112" s="255"/>
      <c r="D112" s="255"/>
      <c r="E112" s="255"/>
    </row>
    <row r="113" spans="1:7" x14ac:dyDescent="0.3">
      <c r="E113" s="142"/>
    </row>
    <row r="114" spans="1:7" x14ac:dyDescent="0.3">
      <c r="A114" s="253" t="s">
        <v>59</v>
      </c>
      <c r="B114" s="253"/>
      <c r="C114" s="253"/>
      <c r="D114" s="253"/>
      <c r="E114" s="253"/>
      <c r="F114" s="252">
        <f>G13</f>
        <v>0</v>
      </c>
      <c r="G114" s="252"/>
    </row>
    <row r="115" spans="1:7" x14ac:dyDescent="0.3">
      <c r="A115" s="253" t="s">
        <v>60</v>
      </c>
      <c r="B115" s="253"/>
      <c r="C115" s="253"/>
      <c r="D115" s="253"/>
      <c r="E115" s="253"/>
      <c r="F115" s="252">
        <f>G22</f>
        <v>0</v>
      </c>
      <c r="G115" s="252"/>
    </row>
    <row r="116" spans="1:7" x14ac:dyDescent="0.3">
      <c r="A116" s="253" t="s">
        <v>61</v>
      </c>
      <c r="B116" s="253"/>
      <c r="C116" s="253"/>
      <c r="D116" s="253"/>
      <c r="E116" s="253"/>
      <c r="F116" s="252">
        <f>G33</f>
        <v>0</v>
      </c>
      <c r="G116" s="252"/>
    </row>
    <row r="117" spans="1:7" collapsed="1" x14ac:dyDescent="0.3">
      <c r="A117" s="253" t="s">
        <v>62</v>
      </c>
      <c r="B117" s="253"/>
      <c r="C117" s="253"/>
      <c r="D117" s="253"/>
      <c r="E117" s="253"/>
      <c r="F117" s="252">
        <f>G50</f>
        <v>0</v>
      </c>
      <c r="G117" s="252"/>
    </row>
    <row r="118" spans="1:7" x14ac:dyDescent="0.3">
      <c r="A118" s="253" t="s">
        <v>63</v>
      </c>
      <c r="B118" s="253"/>
      <c r="C118" s="253"/>
      <c r="D118" s="253"/>
      <c r="E118" s="253"/>
      <c r="F118" s="252">
        <f>G58</f>
        <v>0</v>
      </c>
      <c r="G118" s="252"/>
    </row>
    <row r="119" spans="1:7" x14ac:dyDescent="0.3">
      <c r="A119" s="253" t="s">
        <v>64</v>
      </c>
      <c r="B119" s="253"/>
      <c r="C119" s="253"/>
      <c r="D119" s="253"/>
      <c r="E119" s="253"/>
      <c r="F119" s="252">
        <f>G81</f>
        <v>0</v>
      </c>
      <c r="G119" s="252"/>
    </row>
    <row r="120" spans="1:7" collapsed="1" x14ac:dyDescent="0.3">
      <c r="A120" s="253" t="s">
        <v>65</v>
      </c>
      <c r="B120" s="253"/>
      <c r="C120" s="253"/>
      <c r="D120" s="253"/>
      <c r="E120" s="253"/>
      <c r="F120" s="252">
        <f>G97</f>
        <v>0</v>
      </c>
      <c r="G120" s="252"/>
    </row>
    <row r="121" spans="1:7" x14ac:dyDescent="0.3">
      <c r="A121" s="253" t="s">
        <v>66</v>
      </c>
      <c r="B121" s="253"/>
      <c r="C121" s="253"/>
      <c r="D121" s="253"/>
      <c r="E121" s="253"/>
      <c r="F121" s="252">
        <f>G102</f>
        <v>0</v>
      </c>
      <c r="G121" s="252"/>
    </row>
    <row r="122" spans="1:7" x14ac:dyDescent="0.3">
      <c r="A122" s="253" t="s">
        <v>67</v>
      </c>
      <c r="B122" s="253"/>
      <c r="C122" s="253"/>
      <c r="D122" s="253"/>
      <c r="E122" s="253"/>
      <c r="F122" s="252">
        <f>G109</f>
        <v>0</v>
      </c>
      <c r="G122" s="252"/>
    </row>
    <row r="123" spans="1:7" x14ac:dyDescent="0.3">
      <c r="E123" s="142"/>
    </row>
    <row r="124" spans="1:7" x14ac:dyDescent="0.3">
      <c r="C124" s="254" t="s">
        <v>68</v>
      </c>
      <c r="D124" s="254"/>
      <c r="E124" s="254"/>
      <c r="F124" s="252">
        <f>ROUND(SUM(F114:G123),2)</f>
        <v>0</v>
      </c>
      <c r="G124" s="252"/>
    </row>
    <row r="125" spans="1:7" collapsed="1" x14ac:dyDescent="0.3">
      <c r="C125" s="251" t="s">
        <v>69</v>
      </c>
      <c r="D125" s="251"/>
      <c r="E125" s="251"/>
      <c r="F125" s="252">
        <f>ROUND((F124*1.2-F124),2)</f>
        <v>0</v>
      </c>
      <c r="G125" s="252"/>
    </row>
    <row r="126" spans="1:7" x14ac:dyDescent="0.3">
      <c r="C126" s="251" t="s">
        <v>70</v>
      </c>
      <c r="D126" s="251"/>
      <c r="E126" s="251"/>
      <c r="F126" s="252">
        <f>SUM(F124:G125)</f>
        <v>0</v>
      </c>
      <c r="G126" s="252"/>
    </row>
    <row r="128" spans="1:7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  <row r="133" ht="12.75" customHeight="1" x14ac:dyDescent="0.3"/>
    <row r="134" ht="12.75" customHeight="1" x14ac:dyDescent="0.3"/>
    <row r="135" ht="12.75" customHeight="1" x14ac:dyDescent="0.3"/>
    <row r="136" collapsed="1" x14ac:dyDescent="0.3"/>
  </sheetData>
  <mergeCells count="25">
    <mergeCell ref="A112:E112"/>
    <mergeCell ref="A114:E114"/>
    <mergeCell ref="F114:G114"/>
    <mergeCell ref="A115:E115"/>
    <mergeCell ref="F115:G115"/>
    <mergeCell ref="A116:E116"/>
    <mergeCell ref="F116:G116"/>
    <mergeCell ref="A117:E117"/>
    <mergeCell ref="F117:G117"/>
    <mergeCell ref="A118:E118"/>
    <mergeCell ref="F118:G118"/>
    <mergeCell ref="A119:E119"/>
    <mergeCell ref="F119:G119"/>
    <mergeCell ref="A120:E120"/>
    <mergeCell ref="F120:G120"/>
    <mergeCell ref="A121:E121"/>
    <mergeCell ref="F121:G121"/>
    <mergeCell ref="C126:E126"/>
    <mergeCell ref="F126:G126"/>
    <mergeCell ref="A122:E122"/>
    <mergeCell ref="F122:G122"/>
    <mergeCell ref="C124:E124"/>
    <mergeCell ref="F124:G124"/>
    <mergeCell ref="C125:E125"/>
    <mergeCell ref="F125:G125"/>
  </mergeCells>
  <phoneticPr fontId="2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5CB82-5115-4957-8051-2865EC25D82D}">
  <dimension ref="A1:G575"/>
  <sheetViews>
    <sheetView workbookViewId="0">
      <selection activeCell="J12" sqref="J12"/>
    </sheetView>
  </sheetViews>
  <sheetFormatPr defaultColWidth="9.21875" defaultRowHeight="14.4" x14ac:dyDescent="0.3"/>
  <cols>
    <col min="1" max="1" width="3.77734375" style="11" customWidth="1"/>
    <col min="2" max="5" width="7.77734375" style="4" customWidth="1"/>
    <col min="6" max="6" width="11" style="4" customWidth="1"/>
    <col min="7" max="7" width="11.21875" style="4" customWidth="1"/>
    <col min="8" max="16384" width="9.21875" style="4"/>
  </cols>
  <sheetData>
    <row r="1" spans="1:7" ht="12" customHeight="1" x14ac:dyDescent="0.3">
      <c r="A1" s="1" t="s">
        <v>71</v>
      </c>
      <c r="B1" s="2"/>
      <c r="C1" s="2"/>
      <c r="D1" s="2"/>
      <c r="E1" s="3"/>
    </row>
    <row r="2" spans="1:7" ht="12" customHeight="1" x14ac:dyDescent="0.3">
      <c r="A2" s="5"/>
      <c r="B2" s="3"/>
      <c r="C2" s="3"/>
      <c r="D2" s="3"/>
      <c r="E2" s="3"/>
    </row>
    <row r="3" spans="1:7" ht="12" customHeight="1" x14ac:dyDescent="0.3">
      <c r="A3" s="6" t="s">
        <v>72</v>
      </c>
      <c r="B3" s="7"/>
      <c r="C3" s="7"/>
      <c r="D3" s="7"/>
      <c r="E3" s="8"/>
      <c r="F3" s="9" t="s">
        <v>73</v>
      </c>
      <c r="G3" s="9"/>
    </row>
    <row r="4" spans="1:7" s="11" customFormat="1" ht="12" customHeight="1" x14ac:dyDescent="0.25">
      <c r="A4" s="269" t="s">
        <v>74</v>
      </c>
      <c r="B4" s="270" t="s">
        <v>75</v>
      </c>
      <c r="C4" s="271"/>
      <c r="D4" s="271"/>
      <c r="E4" s="272"/>
      <c r="F4" s="224">
        <v>20201</v>
      </c>
      <c r="G4" s="10">
        <v>20208</v>
      </c>
    </row>
    <row r="5" spans="1:7" s="11" customFormat="1" ht="12" customHeight="1" x14ac:dyDescent="0.25">
      <c r="A5" s="269"/>
      <c r="B5" s="273"/>
      <c r="C5" s="274"/>
      <c r="D5" s="274"/>
      <c r="E5" s="275"/>
      <c r="F5" s="279" t="s">
        <v>76</v>
      </c>
      <c r="G5" s="256" t="s">
        <v>20</v>
      </c>
    </row>
    <row r="6" spans="1:7" s="11" customFormat="1" ht="12" customHeight="1" x14ac:dyDescent="0.25">
      <c r="A6" s="269"/>
      <c r="B6" s="273"/>
      <c r="C6" s="274"/>
      <c r="D6" s="274"/>
      <c r="E6" s="275"/>
      <c r="F6" s="279"/>
      <c r="G6" s="257"/>
    </row>
    <row r="7" spans="1:7" s="11" customFormat="1" ht="12" customHeight="1" x14ac:dyDescent="0.25">
      <c r="A7" s="269"/>
      <c r="B7" s="276"/>
      <c r="C7" s="277"/>
      <c r="D7" s="277"/>
      <c r="E7" s="278"/>
      <c r="F7" s="279"/>
      <c r="G7" s="257"/>
    </row>
    <row r="8" spans="1:7" s="11" customFormat="1" ht="12" customHeight="1" x14ac:dyDescent="0.25">
      <c r="A8" s="269"/>
      <c r="B8" s="259" t="s">
        <v>77</v>
      </c>
      <c r="C8" s="260"/>
      <c r="D8" s="259" t="s">
        <v>78</v>
      </c>
      <c r="E8" s="265"/>
      <c r="F8" s="279"/>
      <c r="G8" s="257"/>
    </row>
    <row r="9" spans="1:7" s="11" customFormat="1" ht="12" customHeight="1" x14ac:dyDescent="0.25">
      <c r="A9" s="269"/>
      <c r="B9" s="261"/>
      <c r="C9" s="262"/>
      <c r="D9" s="261"/>
      <c r="E9" s="266"/>
      <c r="F9" s="279"/>
      <c r="G9" s="257"/>
    </row>
    <row r="10" spans="1:7" s="11" customFormat="1" ht="12" customHeight="1" x14ac:dyDescent="0.25">
      <c r="A10" s="269"/>
      <c r="B10" s="261"/>
      <c r="C10" s="262"/>
      <c r="D10" s="261"/>
      <c r="E10" s="266"/>
      <c r="F10" s="279"/>
      <c r="G10" s="257"/>
    </row>
    <row r="11" spans="1:7" s="11" customFormat="1" ht="12" customHeight="1" x14ac:dyDescent="0.25">
      <c r="A11" s="269"/>
      <c r="B11" s="263"/>
      <c r="C11" s="264"/>
      <c r="D11" s="263"/>
      <c r="E11" s="267"/>
      <c r="F11" s="12"/>
      <c r="G11" s="258"/>
    </row>
    <row r="12" spans="1:7" s="11" customFormat="1" ht="12" customHeight="1" x14ac:dyDescent="0.25">
      <c r="A12" s="269"/>
      <c r="B12" s="13" t="s">
        <v>80</v>
      </c>
      <c r="C12" s="13" t="s">
        <v>81</v>
      </c>
      <c r="D12" s="13" t="s">
        <v>80</v>
      </c>
      <c r="E12" s="13" t="s">
        <v>81</v>
      </c>
      <c r="F12" s="12" t="s">
        <v>82</v>
      </c>
      <c r="G12" s="12" t="s">
        <v>22</v>
      </c>
    </row>
    <row r="13" spans="1:7" s="11" customFormat="1" ht="13.2" x14ac:dyDescent="0.25">
      <c r="A13" s="14">
        <v>1</v>
      </c>
      <c r="B13" s="15"/>
      <c r="C13" s="15"/>
      <c r="D13" s="15" t="s">
        <v>258</v>
      </c>
      <c r="E13" s="15" t="s">
        <v>259</v>
      </c>
      <c r="F13" s="16">
        <v>6048</v>
      </c>
      <c r="G13" s="17"/>
    </row>
    <row r="14" spans="1:7" s="11" customFormat="1" ht="12" customHeight="1" x14ac:dyDescent="0.25">
      <c r="A14" s="14">
        <v>2</v>
      </c>
      <c r="B14" s="15" t="s">
        <v>259</v>
      </c>
      <c r="C14" s="15" t="s">
        <v>260</v>
      </c>
      <c r="D14" s="15"/>
      <c r="E14" s="15"/>
      <c r="F14" s="16">
        <v>892</v>
      </c>
      <c r="G14" s="17"/>
    </row>
    <row r="15" spans="1:7" s="11" customFormat="1" ht="12" customHeight="1" x14ac:dyDescent="0.25">
      <c r="A15" s="14">
        <v>3</v>
      </c>
      <c r="B15" s="15" t="s">
        <v>261</v>
      </c>
      <c r="C15" s="15" t="s">
        <v>262</v>
      </c>
      <c r="D15" s="15"/>
      <c r="E15" s="15"/>
      <c r="F15" s="16">
        <v>1356</v>
      </c>
      <c r="G15" s="17"/>
    </row>
    <row r="16" spans="1:7" s="11" customFormat="1" ht="12" customHeight="1" x14ac:dyDescent="0.25">
      <c r="A16" s="14">
        <v>4</v>
      </c>
      <c r="B16" s="15"/>
      <c r="C16" s="15"/>
      <c r="D16" s="15"/>
      <c r="E16" s="15"/>
      <c r="F16" s="16"/>
      <c r="G16" s="17"/>
    </row>
    <row r="17" spans="1:7" s="11" customFormat="1" ht="12" customHeight="1" x14ac:dyDescent="0.25">
      <c r="A17" s="14">
        <v>5</v>
      </c>
      <c r="B17" s="15"/>
      <c r="C17" s="15"/>
      <c r="D17" s="15"/>
      <c r="E17" s="15"/>
      <c r="F17" s="16"/>
      <c r="G17" s="17"/>
    </row>
    <row r="18" spans="1:7" s="11" customFormat="1" ht="12" customHeight="1" x14ac:dyDescent="0.25">
      <c r="A18" s="14">
        <v>6</v>
      </c>
      <c r="B18" s="15"/>
      <c r="C18" s="15"/>
      <c r="D18" s="15"/>
      <c r="E18" s="15"/>
      <c r="F18" s="16"/>
      <c r="G18" s="18"/>
    </row>
    <row r="19" spans="1:7" ht="12" customHeight="1" x14ac:dyDescent="0.3">
      <c r="A19" s="268" t="s">
        <v>83</v>
      </c>
      <c r="B19" s="268"/>
      <c r="C19" s="268"/>
      <c r="D19" s="19"/>
      <c r="E19" s="19"/>
      <c r="F19" s="20">
        <f>SUM(F13:F18)</f>
        <v>8296</v>
      </c>
      <c r="G19" s="20">
        <f>SUM(G13:G18)</f>
        <v>0</v>
      </c>
    </row>
    <row r="20" spans="1:7" ht="12" customHeight="1" x14ac:dyDescent="0.3">
      <c r="A20" s="21"/>
      <c r="B20" s="19"/>
      <c r="C20" s="19"/>
      <c r="D20" s="19"/>
      <c r="E20" s="19"/>
      <c r="G20" s="22"/>
    </row>
    <row r="21" spans="1:7" ht="12" customHeight="1" x14ac:dyDescent="0.3">
      <c r="A21" s="23"/>
      <c r="B21" s="24"/>
      <c r="C21" s="24"/>
      <c r="D21" s="24"/>
      <c r="E21" s="24"/>
      <c r="F21" s="25"/>
      <c r="G21" s="26"/>
    </row>
    <row r="22" spans="1:7" ht="12" customHeight="1" x14ac:dyDescent="0.3"/>
    <row r="23" spans="1:7" ht="12" customHeight="1" x14ac:dyDescent="0.3">
      <c r="B23" s="27"/>
      <c r="C23" s="28"/>
      <c r="D23" s="28"/>
    </row>
    <row r="24" spans="1:7" ht="12" customHeight="1" x14ac:dyDescent="0.3">
      <c r="B24" s="28"/>
      <c r="C24" s="28"/>
      <c r="D24" s="28"/>
    </row>
    <row r="25" spans="1:7" ht="12" customHeight="1" x14ac:dyDescent="0.3">
      <c r="B25" s="28"/>
      <c r="C25" s="28"/>
      <c r="D25" s="28"/>
    </row>
    <row r="26" spans="1:7" ht="12" customHeight="1" x14ac:dyDescent="0.3">
      <c r="B26" s="28"/>
      <c r="C26" s="28"/>
      <c r="D26" s="28"/>
    </row>
    <row r="27" spans="1:7" ht="12" customHeight="1" x14ac:dyDescent="0.3">
      <c r="B27" s="28"/>
      <c r="C27" s="28"/>
      <c r="D27" s="28"/>
    </row>
    <row r="28" spans="1:7" ht="12" customHeight="1" x14ac:dyDescent="0.3"/>
    <row r="29" spans="1:7" ht="12" customHeight="1" x14ac:dyDescent="0.3"/>
    <row r="30" spans="1:7" ht="12" customHeight="1" collapsed="1" x14ac:dyDescent="0.3"/>
    <row r="31" spans="1:7" ht="12" customHeight="1" x14ac:dyDescent="0.3"/>
    <row r="32" spans="1:7" ht="12" customHeight="1" x14ac:dyDescent="0.3"/>
    <row r="33" spans="1:1" ht="12" customHeight="1" x14ac:dyDescent="0.3"/>
    <row r="34" spans="1:1" ht="12" customHeight="1" x14ac:dyDescent="0.3"/>
    <row r="35" spans="1:1" ht="12" customHeight="1" collapsed="1" x14ac:dyDescent="0.3"/>
    <row r="36" spans="1:1" ht="12" customHeight="1" x14ac:dyDescent="0.3"/>
    <row r="37" spans="1:1" ht="12" customHeight="1" x14ac:dyDescent="0.3"/>
    <row r="38" spans="1:1" ht="12" customHeight="1" x14ac:dyDescent="0.3"/>
    <row r="39" spans="1:1" ht="12" customHeight="1" x14ac:dyDescent="0.3"/>
    <row r="40" spans="1:1" ht="12" customHeight="1" x14ac:dyDescent="0.3"/>
    <row r="41" spans="1:1" ht="12" customHeight="1" collapsed="1" x14ac:dyDescent="0.3">
      <c r="A41" s="4"/>
    </row>
    <row r="42" spans="1:1" ht="12" customHeight="1" x14ac:dyDescent="0.3"/>
    <row r="43" spans="1:1" ht="12" customHeight="1" collapsed="1" x14ac:dyDescent="0.3">
      <c r="A43" s="4"/>
    </row>
    <row r="44" spans="1:1" ht="12" customHeight="1" x14ac:dyDescent="0.3"/>
    <row r="45" spans="1:1" ht="12" customHeight="1" collapsed="1" x14ac:dyDescent="0.3">
      <c r="A45" s="4"/>
    </row>
    <row r="46" spans="1:1" ht="12" customHeight="1" x14ac:dyDescent="0.3"/>
    <row r="47" spans="1:1" ht="12" customHeight="1" x14ac:dyDescent="0.3"/>
    <row r="48" spans="1:1" ht="12" customHeight="1" x14ac:dyDescent="0.3"/>
    <row r="49" spans="1:1" ht="12" customHeight="1" x14ac:dyDescent="0.3"/>
    <row r="50" spans="1:1" ht="12" customHeight="1" x14ac:dyDescent="0.3"/>
    <row r="51" spans="1:1" ht="12" customHeight="1" x14ac:dyDescent="0.3"/>
    <row r="52" spans="1:1" ht="12" customHeight="1" collapsed="1" x14ac:dyDescent="0.3">
      <c r="A52" s="4"/>
    </row>
    <row r="53" spans="1:1" ht="12" customHeight="1" x14ac:dyDescent="0.3"/>
    <row r="54" spans="1:1" ht="12" customHeight="1" x14ac:dyDescent="0.3"/>
    <row r="55" spans="1:1" ht="12" customHeight="1" x14ac:dyDescent="0.3"/>
    <row r="56" spans="1:1" ht="12" customHeight="1" collapsed="1" x14ac:dyDescent="0.3">
      <c r="A56" s="4"/>
    </row>
    <row r="57" spans="1:1" ht="12" customHeight="1" x14ac:dyDescent="0.3"/>
    <row r="58" spans="1:1" ht="12" customHeight="1" x14ac:dyDescent="0.3"/>
    <row r="59" spans="1:1" ht="12" customHeight="1" x14ac:dyDescent="0.3"/>
    <row r="60" spans="1:1" ht="12" customHeight="1" x14ac:dyDescent="0.3"/>
    <row r="61" spans="1:1" ht="12" customHeight="1" x14ac:dyDescent="0.3"/>
    <row r="62" spans="1:1" ht="12" customHeight="1" collapsed="1" x14ac:dyDescent="0.3">
      <c r="A62" s="4"/>
    </row>
    <row r="63" spans="1:1" ht="12" customHeight="1" x14ac:dyDescent="0.3"/>
    <row r="64" spans="1:1" ht="12" customHeight="1" x14ac:dyDescent="0.3"/>
    <row r="65" spans="1:1" ht="12" customHeight="1" x14ac:dyDescent="0.3"/>
    <row r="66" spans="1:1" ht="12" customHeight="1" collapsed="1" x14ac:dyDescent="0.3">
      <c r="A66" s="4"/>
    </row>
    <row r="67" spans="1:1" ht="12" customHeight="1" x14ac:dyDescent="0.3"/>
    <row r="68" spans="1:1" ht="12" customHeight="1" x14ac:dyDescent="0.3"/>
    <row r="69" spans="1:1" ht="12" customHeight="1" x14ac:dyDescent="0.3"/>
    <row r="70" spans="1:1" ht="12" customHeight="1" x14ac:dyDescent="0.3"/>
    <row r="71" spans="1:1" ht="12" customHeight="1" x14ac:dyDescent="0.3"/>
    <row r="72" spans="1:1" ht="12" customHeight="1" collapsed="1" x14ac:dyDescent="0.3">
      <c r="A72" s="4"/>
    </row>
    <row r="73" spans="1:1" ht="12" customHeight="1" x14ac:dyDescent="0.3"/>
    <row r="74" spans="1:1" ht="12" customHeight="1" x14ac:dyDescent="0.3"/>
    <row r="75" spans="1:1" ht="12" customHeight="1" x14ac:dyDescent="0.3"/>
    <row r="76" spans="1:1" ht="12" customHeight="1" x14ac:dyDescent="0.3"/>
    <row r="77" spans="1:1" ht="12" customHeight="1" x14ac:dyDescent="0.3"/>
    <row r="78" spans="1:1" ht="12" customHeight="1" x14ac:dyDescent="0.3"/>
    <row r="79" spans="1:1" ht="12" customHeight="1" x14ac:dyDescent="0.3"/>
    <row r="80" spans="1:1" ht="12" customHeight="1" x14ac:dyDescent="0.3"/>
    <row r="81" spans="1:1" ht="12" customHeight="1" x14ac:dyDescent="0.3"/>
    <row r="82" spans="1:1" ht="12" customHeight="1" x14ac:dyDescent="0.3"/>
    <row r="83" spans="1:1" ht="12" customHeight="1" x14ac:dyDescent="0.3"/>
    <row r="84" spans="1:1" ht="12" customHeight="1" x14ac:dyDescent="0.3"/>
    <row r="85" spans="1:1" ht="12" customHeight="1" x14ac:dyDescent="0.3"/>
    <row r="86" spans="1:1" ht="12" customHeight="1" x14ac:dyDescent="0.3"/>
    <row r="87" spans="1:1" ht="12" customHeight="1" x14ac:dyDescent="0.3"/>
    <row r="88" spans="1:1" ht="12" customHeight="1" x14ac:dyDescent="0.3"/>
    <row r="89" spans="1:1" ht="12" customHeight="1" x14ac:dyDescent="0.3"/>
    <row r="90" spans="1:1" ht="12" customHeight="1" x14ac:dyDescent="0.3"/>
    <row r="91" spans="1:1" ht="12" customHeight="1" collapsed="1" x14ac:dyDescent="0.3">
      <c r="A91" s="4"/>
    </row>
    <row r="92" spans="1:1" ht="12" customHeight="1" x14ac:dyDescent="0.3"/>
    <row r="93" spans="1:1" ht="12" customHeight="1" x14ac:dyDescent="0.3"/>
    <row r="94" spans="1:1" ht="12" customHeight="1" x14ac:dyDescent="0.3"/>
    <row r="95" spans="1:1" ht="12" customHeight="1" x14ac:dyDescent="0.3"/>
    <row r="96" spans="1:1" ht="12" customHeight="1" x14ac:dyDescent="0.3"/>
    <row r="97" spans="1:1" ht="12" customHeight="1" x14ac:dyDescent="0.3"/>
    <row r="98" spans="1:1" ht="12" customHeight="1" x14ac:dyDescent="0.3"/>
    <row r="99" spans="1:1" ht="12" customHeight="1" x14ac:dyDescent="0.3"/>
    <row r="100" spans="1:1" ht="12" customHeight="1" collapsed="1" x14ac:dyDescent="0.3">
      <c r="A100" s="4"/>
    </row>
    <row r="101" spans="1:1" ht="12" customHeight="1" x14ac:dyDescent="0.3"/>
    <row r="102" spans="1:1" ht="12" customHeight="1" x14ac:dyDescent="0.3"/>
    <row r="103" spans="1:1" ht="12" customHeight="1" collapsed="1" x14ac:dyDescent="0.3">
      <c r="A103" s="4"/>
    </row>
    <row r="104" spans="1:1" ht="12" customHeight="1" x14ac:dyDescent="0.3"/>
    <row r="105" spans="1:1" ht="12" customHeight="1" x14ac:dyDescent="0.3"/>
    <row r="106" spans="1:1" ht="12" customHeight="1" x14ac:dyDescent="0.3"/>
    <row r="107" spans="1:1" ht="12" customHeight="1" x14ac:dyDescent="0.3"/>
    <row r="108" spans="1:1" ht="12" customHeight="1" x14ac:dyDescent="0.3"/>
    <row r="109" spans="1:1" ht="12" customHeight="1" x14ac:dyDescent="0.3"/>
    <row r="110" spans="1:1" ht="12" customHeight="1" x14ac:dyDescent="0.3"/>
    <row r="111" spans="1:1" ht="12" customHeight="1" x14ac:dyDescent="0.3"/>
    <row r="112" spans="1:1" ht="12" customHeight="1" x14ac:dyDescent="0.3"/>
    <row r="113" ht="12" customHeight="1" x14ac:dyDescent="0.3"/>
    <row r="114" ht="12" customHeight="1" x14ac:dyDescent="0.3"/>
    <row r="115" ht="12" customHeight="1" x14ac:dyDescent="0.3"/>
    <row r="116" ht="12" customHeight="1" x14ac:dyDescent="0.3"/>
    <row r="117" ht="12" customHeight="1" x14ac:dyDescent="0.3"/>
    <row r="118" ht="12" customHeight="1" x14ac:dyDescent="0.3"/>
    <row r="119" ht="12" customHeight="1" x14ac:dyDescent="0.3"/>
    <row r="120" ht="12" customHeight="1" x14ac:dyDescent="0.3"/>
    <row r="121" ht="12" customHeight="1" x14ac:dyDescent="0.3"/>
    <row r="122" ht="12" customHeight="1" x14ac:dyDescent="0.3"/>
    <row r="123" ht="12" customHeight="1" x14ac:dyDescent="0.3"/>
    <row r="124" ht="12" customHeight="1" x14ac:dyDescent="0.3"/>
    <row r="125" ht="12" customHeight="1" x14ac:dyDescent="0.3"/>
    <row r="126" ht="12" customHeight="1" x14ac:dyDescent="0.3"/>
    <row r="127" ht="12" customHeight="1" x14ac:dyDescent="0.3"/>
    <row r="128" ht="12" customHeight="1" x14ac:dyDescent="0.3"/>
    <row r="129" ht="12" customHeight="1" x14ac:dyDescent="0.3"/>
    <row r="130" ht="12" customHeight="1" x14ac:dyDescent="0.3"/>
    <row r="131" ht="12" customHeight="1" x14ac:dyDescent="0.3"/>
    <row r="132" ht="12" customHeight="1" x14ac:dyDescent="0.3"/>
    <row r="133" ht="12" customHeight="1" x14ac:dyDescent="0.3"/>
    <row r="134" ht="12" customHeight="1" x14ac:dyDescent="0.3"/>
    <row r="135" ht="12" customHeight="1" x14ac:dyDescent="0.3"/>
    <row r="136" ht="12" customHeight="1" x14ac:dyDescent="0.3"/>
    <row r="137" ht="12" customHeight="1" x14ac:dyDescent="0.3"/>
    <row r="138" ht="12" customHeight="1" x14ac:dyDescent="0.3"/>
    <row r="139" ht="12" customHeight="1" x14ac:dyDescent="0.3"/>
    <row r="140" ht="12" customHeight="1" x14ac:dyDescent="0.3"/>
    <row r="141" ht="12" customHeight="1" x14ac:dyDescent="0.3"/>
    <row r="142" ht="12" customHeight="1" x14ac:dyDescent="0.3"/>
    <row r="143" ht="12" customHeight="1" x14ac:dyDescent="0.3"/>
    <row r="144" ht="12" customHeight="1" x14ac:dyDescent="0.3"/>
    <row r="145" ht="12" customHeight="1" x14ac:dyDescent="0.3"/>
    <row r="146" ht="12" customHeight="1" x14ac:dyDescent="0.3"/>
    <row r="147" ht="12" customHeight="1" x14ac:dyDescent="0.3"/>
    <row r="148" ht="12" customHeight="1" x14ac:dyDescent="0.3"/>
    <row r="149" ht="12" customHeight="1" x14ac:dyDescent="0.3"/>
    <row r="150" ht="12" customHeight="1" x14ac:dyDescent="0.3"/>
    <row r="151" ht="12" customHeight="1" x14ac:dyDescent="0.3"/>
    <row r="152" ht="12" customHeight="1" x14ac:dyDescent="0.3"/>
    <row r="153" ht="12" customHeight="1" x14ac:dyDescent="0.3"/>
    <row r="154" ht="12" customHeight="1" x14ac:dyDescent="0.3"/>
    <row r="155" ht="12" customHeight="1" x14ac:dyDescent="0.3"/>
    <row r="156" ht="12" customHeight="1" x14ac:dyDescent="0.3"/>
    <row r="157" ht="12" customHeight="1" x14ac:dyDescent="0.3"/>
    <row r="158" ht="12" customHeight="1" x14ac:dyDescent="0.3"/>
    <row r="159" ht="12" customHeight="1" x14ac:dyDescent="0.3"/>
    <row r="160" ht="12" customHeight="1" x14ac:dyDescent="0.3"/>
    <row r="161" ht="12" customHeight="1" x14ac:dyDescent="0.3"/>
    <row r="162" ht="12" customHeight="1" x14ac:dyDescent="0.3"/>
    <row r="163" ht="12" customHeight="1" x14ac:dyDescent="0.3"/>
    <row r="164" ht="12" customHeight="1" x14ac:dyDescent="0.3"/>
    <row r="165" ht="12" customHeight="1" x14ac:dyDescent="0.3"/>
    <row r="166" ht="12" customHeight="1" x14ac:dyDescent="0.3"/>
    <row r="167" ht="12" customHeight="1" x14ac:dyDescent="0.3"/>
    <row r="168" ht="12" customHeight="1" x14ac:dyDescent="0.3"/>
    <row r="169" ht="12" customHeight="1" x14ac:dyDescent="0.3"/>
    <row r="170" ht="12" customHeight="1" x14ac:dyDescent="0.3"/>
    <row r="171" ht="12" customHeight="1" x14ac:dyDescent="0.3"/>
    <row r="172" ht="12" customHeight="1" x14ac:dyDescent="0.3"/>
    <row r="173" ht="12" customHeight="1" x14ac:dyDescent="0.3"/>
    <row r="174" ht="12" customHeight="1" x14ac:dyDescent="0.3"/>
    <row r="175" ht="12" customHeight="1" x14ac:dyDescent="0.3"/>
    <row r="176" ht="12" customHeight="1" x14ac:dyDescent="0.3"/>
    <row r="177" ht="12" customHeight="1" x14ac:dyDescent="0.3"/>
    <row r="178" ht="12" customHeight="1" x14ac:dyDescent="0.3"/>
    <row r="179" ht="12" customHeight="1" x14ac:dyDescent="0.3"/>
    <row r="180" ht="12" customHeight="1" x14ac:dyDescent="0.3"/>
    <row r="181" ht="12" customHeight="1" x14ac:dyDescent="0.3"/>
    <row r="182" ht="12" customHeight="1" x14ac:dyDescent="0.3"/>
    <row r="183" ht="12" customHeight="1" x14ac:dyDescent="0.3"/>
    <row r="184" ht="12" customHeight="1" x14ac:dyDescent="0.3"/>
    <row r="185" ht="12" customHeight="1" x14ac:dyDescent="0.3"/>
    <row r="186" ht="12" customHeight="1" x14ac:dyDescent="0.3"/>
    <row r="187" ht="12" customHeight="1" x14ac:dyDescent="0.3"/>
    <row r="188" ht="12" customHeight="1" x14ac:dyDescent="0.3"/>
    <row r="189" ht="12" customHeight="1" x14ac:dyDescent="0.3"/>
    <row r="190" ht="12" customHeight="1" x14ac:dyDescent="0.3"/>
    <row r="191" ht="12" customHeight="1" x14ac:dyDescent="0.3"/>
    <row r="192" ht="12" customHeight="1" x14ac:dyDescent="0.3"/>
    <row r="193" ht="12" customHeight="1" x14ac:dyDescent="0.3"/>
    <row r="194" ht="12" customHeight="1" x14ac:dyDescent="0.3"/>
    <row r="195" ht="12" customHeight="1" x14ac:dyDescent="0.3"/>
    <row r="196" ht="12" customHeight="1" x14ac:dyDescent="0.3"/>
    <row r="197" ht="12" customHeight="1" x14ac:dyDescent="0.3"/>
    <row r="198" ht="12" customHeight="1" x14ac:dyDescent="0.3"/>
    <row r="199" ht="12" customHeight="1" x14ac:dyDescent="0.3"/>
    <row r="200" ht="12" customHeight="1" x14ac:dyDescent="0.3"/>
    <row r="201" ht="12" customHeight="1" x14ac:dyDescent="0.3"/>
    <row r="202" ht="12" customHeight="1" x14ac:dyDescent="0.3"/>
    <row r="203" ht="12" customHeight="1" x14ac:dyDescent="0.3"/>
    <row r="204" ht="12" customHeight="1" x14ac:dyDescent="0.3"/>
    <row r="205" ht="12" customHeight="1" x14ac:dyDescent="0.3"/>
    <row r="206" ht="12" customHeight="1" x14ac:dyDescent="0.3"/>
    <row r="207" ht="12" customHeight="1" x14ac:dyDescent="0.3"/>
    <row r="208" ht="12" customHeight="1" x14ac:dyDescent="0.3"/>
    <row r="209" ht="12" customHeight="1" x14ac:dyDescent="0.3"/>
    <row r="210" ht="12" customHeight="1" x14ac:dyDescent="0.3"/>
    <row r="211" ht="12" customHeight="1" x14ac:dyDescent="0.3"/>
    <row r="212" ht="12" customHeight="1" x14ac:dyDescent="0.3"/>
    <row r="213" ht="12" customHeight="1" x14ac:dyDescent="0.3"/>
    <row r="214" ht="12" customHeight="1" x14ac:dyDescent="0.3"/>
    <row r="215" ht="12" customHeight="1" x14ac:dyDescent="0.3"/>
    <row r="216" ht="12" customHeight="1" x14ac:dyDescent="0.3"/>
    <row r="217" ht="12" customHeight="1" x14ac:dyDescent="0.3"/>
    <row r="218" ht="12" customHeight="1" x14ac:dyDescent="0.3"/>
    <row r="219" ht="12" customHeight="1" x14ac:dyDescent="0.3"/>
    <row r="220" ht="12" customHeight="1" x14ac:dyDescent="0.3"/>
    <row r="221" ht="12" customHeight="1" x14ac:dyDescent="0.3"/>
    <row r="222" ht="12" customHeight="1" x14ac:dyDescent="0.3"/>
    <row r="223" ht="12" customHeight="1" x14ac:dyDescent="0.3"/>
    <row r="224" ht="12" customHeight="1" x14ac:dyDescent="0.3"/>
    <row r="225" ht="12" customHeight="1" x14ac:dyDescent="0.3"/>
    <row r="226" ht="12" customHeight="1" x14ac:dyDescent="0.3"/>
    <row r="227" ht="12" customHeight="1" x14ac:dyDescent="0.3"/>
    <row r="228" ht="12" customHeight="1" x14ac:dyDescent="0.3"/>
    <row r="229" ht="12" customHeight="1" x14ac:dyDescent="0.3"/>
    <row r="230" ht="12" customHeight="1" x14ac:dyDescent="0.3"/>
    <row r="231" ht="12" customHeight="1" x14ac:dyDescent="0.3"/>
    <row r="232" ht="12" customHeight="1" x14ac:dyDescent="0.3"/>
    <row r="233" ht="12" customHeight="1" x14ac:dyDescent="0.3"/>
    <row r="234" ht="12" customHeight="1" x14ac:dyDescent="0.3"/>
    <row r="235" ht="12" customHeight="1" x14ac:dyDescent="0.3"/>
    <row r="236" ht="12" customHeight="1" x14ac:dyDescent="0.3"/>
    <row r="237" ht="12" customHeight="1" x14ac:dyDescent="0.3"/>
    <row r="238" ht="12" customHeight="1" x14ac:dyDescent="0.3"/>
    <row r="239" ht="12" customHeight="1" x14ac:dyDescent="0.3"/>
    <row r="240" ht="12" customHeight="1" x14ac:dyDescent="0.3"/>
    <row r="241" ht="12" customHeight="1" x14ac:dyDescent="0.3"/>
    <row r="242" ht="12" customHeight="1" x14ac:dyDescent="0.3"/>
    <row r="243" ht="12" customHeight="1" x14ac:dyDescent="0.3"/>
    <row r="244" ht="12" customHeight="1" x14ac:dyDescent="0.3"/>
    <row r="245" ht="12" customHeight="1" x14ac:dyDescent="0.3"/>
    <row r="246" ht="12" customHeight="1" x14ac:dyDescent="0.3"/>
    <row r="247" ht="12" customHeight="1" x14ac:dyDescent="0.3"/>
    <row r="248" ht="12" customHeight="1" x14ac:dyDescent="0.3"/>
    <row r="249" ht="12" customHeight="1" x14ac:dyDescent="0.3"/>
    <row r="250" ht="12" customHeight="1" x14ac:dyDescent="0.3"/>
    <row r="251" ht="12" customHeight="1" x14ac:dyDescent="0.3"/>
    <row r="252" ht="12" customHeight="1" x14ac:dyDescent="0.3"/>
    <row r="253" ht="12" customHeight="1" x14ac:dyDescent="0.3"/>
    <row r="254" ht="12" customHeight="1" x14ac:dyDescent="0.3"/>
    <row r="255" ht="12" customHeight="1" x14ac:dyDescent="0.3"/>
    <row r="256" ht="12" customHeight="1" x14ac:dyDescent="0.3"/>
    <row r="257" ht="12" customHeight="1" x14ac:dyDescent="0.3"/>
    <row r="258" ht="12" customHeight="1" x14ac:dyDescent="0.3"/>
    <row r="259" ht="12" customHeight="1" x14ac:dyDescent="0.3"/>
    <row r="260" ht="12" customHeight="1" x14ac:dyDescent="0.3"/>
    <row r="261" ht="12" customHeight="1" x14ac:dyDescent="0.3"/>
    <row r="262" ht="12" customHeight="1" x14ac:dyDescent="0.3"/>
    <row r="263" ht="12" customHeight="1" x14ac:dyDescent="0.3"/>
    <row r="264" ht="12" customHeight="1" x14ac:dyDescent="0.3"/>
    <row r="265" ht="12" customHeight="1" x14ac:dyDescent="0.3"/>
    <row r="266" ht="12" customHeight="1" x14ac:dyDescent="0.3"/>
    <row r="267" ht="12" customHeight="1" x14ac:dyDescent="0.3"/>
    <row r="268" ht="12" customHeight="1" x14ac:dyDescent="0.3"/>
    <row r="269" ht="12" customHeight="1" x14ac:dyDescent="0.3"/>
    <row r="270" ht="12" customHeight="1" x14ac:dyDescent="0.3"/>
    <row r="271" ht="12" customHeight="1" x14ac:dyDescent="0.3"/>
    <row r="272" ht="12" customHeight="1" x14ac:dyDescent="0.3"/>
    <row r="273" ht="12" customHeight="1" x14ac:dyDescent="0.3"/>
    <row r="274" ht="12" customHeight="1" x14ac:dyDescent="0.3"/>
    <row r="275" ht="12" customHeight="1" x14ac:dyDescent="0.3"/>
    <row r="276" ht="12" customHeight="1" x14ac:dyDescent="0.3"/>
    <row r="277" ht="12" customHeight="1" x14ac:dyDescent="0.3"/>
    <row r="278" ht="12" customHeight="1" x14ac:dyDescent="0.3"/>
    <row r="279" ht="12" customHeight="1" x14ac:dyDescent="0.3"/>
    <row r="280" ht="12" customHeight="1" x14ac:dyDescent="0.3"/>
    <row r="281" ht="12" customHeight="1" x14ac:dyDescent="0.3"/>
    <row r="282" ht="12" customHeight="1" x14ac:dyDescent="0.3"/>
    <row r="283" ht="12" customHeight="1" x14ac:dyDescent="0.3"/>
    <row r="284" ht="12" customHeight="1" x14ac:dyDescent="0.3"/>
    <row r="285" ht="12" customHeight="1" x14ac:dyDescent="0.3"/>
    <row r="286" ht="12" customHeight="1" x14ac:dyDescent="0.3"/>
    <row r="287" ht="12" customHeight="1" x14ac:dyDescent="0.3"/>
    <row r="288" ht="12" customHeight="1" x14ac:dyDescent="0.3"/>
    <row r="289" ht="12" customHeight="1" x14ac:dyDescent="0.3"/>
    <row r="290" ht="12" customHeight="1" x14ac:dyDescent="0.3"/>
    <row r="291" ht="12" customHeight="1" x14ac:dyDescent="0.3"/>
    <row r="292" ht="12" customHeight="1" x14ac:dyDescent="0.3"/>
    <row r="293" ht="12" customHeight="1" x14ac:dyDescent="0.3"/>
    <row r="294" ht="12" customHeight="1" x14ac:dyDescent="0.3"/>
    <row r="295" ht="12" customHeight="1" x14ac:dyDescent="0.3"/>
    <row r="296" ht="12" customHeight="1" x14ac:dyDescent="0.3"/>
    <row r="297" ht="12" customHeight="1" x14ac:dyDescent="0.3"/>
    <row r="298" ht="12" customHeight="1" x14ac:dyDescent="0.3"/>
    <row r="299" ht="12" customHeight="1" x14ac:dyDescent="0.3"/>
    <row r="300" ht="12" customHeight="1" x14ac:dyDescent="0.3"/>
    <row r="301" ht="12" customHeight="1" x14ac:dyDescent="0.3"/>
    <row r="302" ht="12" customHeight="1" x14ac:dyDescent="0.3"/>
    <row r="303" ht="12" customHeight="1" x14ac:dyDescent="0.3"/>
    <row r="304" ht="12" customHeight="1" x14ac:dyDescent="0.3"/>
    <row r="305" ht="12" customHeight="1" x14ac:dyDescent="0.3"/>
    <row r="306" ht="12" customHeight="1" x14ac:dyDescent="0.3"/>
    <row r="307" ht="12" customHeight="1" x14ac:dyDescent="0.3"/>
    <row r="308" ht="12" customHeight="1" x14ac:dyDescent="0.3"/>
    <row r="309" ht="12" customHeight="1" x14ac:dyDescent="0.3"/>
    <row r="310" ht="12" customHeight="1" x14ac:dyDescent="0.3"/>
    <row r="311" ht="12" customHeight="1" x14ac:dyDescent="0.3"/>
    <row r="312" ht="12" customHeight="1" x14ac:dyDescent="0.3"/>
    <row r="313" ht="12" customHeight="1" x14ac:dyDescent="0.3"/>
    <row r="314" ht="12" customHeight="1" x14ac:dyDescent="0.3"/>
    <row r="315" ht="12" customHeight="1" x14ac:dyDescent="0.3"/>
    <row r="316" ht="12" customHeight="1" x14ac:dyDescent="0.3"/>
    <row r="317" ht="12" customHeight="1" x14ac:dyDescent="0.3"/>
    <row r="318" ht="12" customHeight="1" x14ac:dyDescent="0.3"/>
    <row r="319" ht="12" customHeight="1" x14ac:dyDescent="0.3"/>
    <row r="320" ht="12" customHeight="1" x14ac:dyDescent="0.3"/>
    <row r="321" ht="12" customHeight="1" x14ac:dyDescent="0.3"/>
    <row r="322" ht="12" customHeight="1" x14ac:dyDescent="0.3"/>
    <row r="323" ht="12" customHeight="1" x14ac:dyDescent="0.3"/>
    <row r="324" ht="12" customHeight="1" x14ac:dyDescent="0.3"/>
    <row r="325" ht="12" customHeight="1" x14ac:dyDescent="0.3"/>
    <row r="326" ht="12" customHeight="1" x14ac:dyDescent="0.3"/>
    <row r="327" ht="12" customHeight="1" x14ac:dyDescent="0.3"/>
    <row r="328" ht="12" customHeight="1" x14ac:dyDescent="0.3"/>
    <row r="329" ht="12" customHeight="1" x14ac:dyDescent="0.3"/>
    <row r="330" ht="12" customHeight="1" x14ac:dyDescent="0.3"/>
    <row r="331" ht="12" customHeight="1" x14ac:dyDescent="0.3"/>
    <row r="332" ht="12" customHeight="1" x14ac:dyDescent="0.3"/>
    <row r="333" ht="12" customHeight="1" x14ac:dyDescent="0.3"/>
    <row r="334" ht="12" customHeight="1" x14ac:dyDescent="0.3"/>
    <row r="335" ht="12" customHeight="1" x14ac:dyDescent="0.3"/>
    <row r="336" ht="12" customHeight="1" x14ac:dyDescent="0.3"/>
    <row r="337" ht="12" customHeight="1" x14ac:dyDescent="0.3"/>
    <row r="338" ht="12" customHeight="1" x14ac:dyDescent="0.3"/>
    <row r="339" ht="12" customHeight="1" x14ac:dyDescent="0.3"/>
    <row r="340" ht="12" customHeight="1" x14ac:dyDescent="0.3"/>
    <row r="341" ht="12" customHeight="1" x14ac:dyDescent="0.3"/>
    <row r="342" ht="12" customHeight="1" x14ac:dyDescent="0.3"/>
    <row r="343" ht="12" customHeight="1" x14ac:dyDescent="0.3"/>
    <row r="344" ht="12" customHeight="1" x14ac:dyDescent="0.3"/>
    <row r="345" ht="12" customHeight="1" x14ac:dyDescent="0.3"/>
    <row r="346" ht="12" customHeight="1" x14ac:dyDescent="0.3"/>
    <row r="347" ht="12" customHeight="1" x14ac:dyDescent="0.3"/>
    <row r="348" ht="12" customHeight="1" x14ac:dyDescent="0.3"/>
    <row r="349" ht="12" customHeight="1" x14ac:dyDescent="0.3"/>
    <row r="350" ht="12" customHeight="1" x14ac:dyDescent="0.3"/>
    <row r="351" ht="12" customHeight="1" x14ac:dyDescent="0.3"/>
    <row r="352" ht="12" customHeight="1" x14ac:dyDescent="0.3"/>
    <row r="353" ht="12" customHeight="1" x14ac:dyDescent="0.3"/>
    <row r="354" ht="12" customHeight="1" x14ac:dyDescent="0.3"/>
    <row r="355" ht="12" customHeight="1" x14ac:dyDescent="0.3"/>
    <row r="356" ht="12" customHeight="1" x14ac:dyDescent="0.3"/>
    <row r="357" ht="12" customHeight="1" x14ac:dyDescent="0.3"/>
    <row r="358" ht="12" customHeight="1" x14ac:dyDescent="0.3"/>
    <row r="359" ht="12" customHeight="1" x14ac:dyDescent="0.3"/>
    <row r="360" ht="12" customHeight="1" x14ac:dyDescent="0.3"/>
    <row r="361" ht="12" customHeight="1" x14ac:dyDescent="0.3"/>
    <row r="362" ht="12" customHeight="1" x14ac:dyDescent="0.3"/>
    <row r="363" ht="12" customHeight="1" x14ac:dyDescent="0.3"/>
    <row r="364" ht="12" customHeight="1" x14ac:dyDescent="0.3"/>
    <row r="365" ht="12" customHeight="1" x14ac:dyDescent="0.3"/>
    <row r="366" ht="12" customHeight="1" x14ac:dyDescent="0.3"/>
    <row r="367" ht="12" customHeight="1" x14ac:dyDescent="0.3"/>
    <row r="368" ht="12" customHeight="1" x14ac:dyDescent="0.3"/>
    <row r="369" ht="12" customHeight="1" x14ac:dyDescent="0.3"/>
    <row r="370" ht="12" customHeight="1" x14ac:dyDescent="0.3"/>
    <row r="371" ht="12" customHeight="1" x14ac:dyDescent="0.3"/>
    <row r="372" ht="12" customHeight="1" x14ac:dyDescent="0.3"/>
    <row r="373" ht="12" customHeight="1" x14ac:dyDescent="0.3"/>
    <row r="374" ht="12" customHeight="1" x14ac:dyDescent="0.3"/>
    <row r="375" ht="12" customHeight="1" x14ac:dyDescent="0.3"/>
    <row r="376" ht="12" customHeight="1" x14ac:dyDescent="0.3"/>
    <row r="377" ht="12" customHeight="1" x14ac:dyDescent="0.3"/>
    <row r="378" ht="12" customHeight="1" x14ac:dyDescent="0.3"/>
    <row r="379" ht="12" customHeight="1" x14ac:dyDescent="0.3"/>
    <row r="380" ht="12" customHeight="1" x14ac:dyDescent="0.3"/>
    <row r="381" ht="12" customHeight="1" x14ac:dyDescent="0.3"/>
    <row r="382" ht="12" customHeight="1" x14ac:dyDescent="0.3"/>
    <row r="383" ht="12" customHeight="1" x14ac:dyDescent="0.3"/>
    <row r="384" ht="12" customHeight="1" x14ac:dyDescent="0.3"/>
    <row r="385" ht="12" customHeight="1" x14ac:dyDescent="0.3"/>
    <row r="386" ht="12" customHeight="1" x14ac:dyDescent="0.3"/>
    <row r="387" ht="12" customHeight="1" x14ac:dyDescent="0.3"/>
    <row r="388" ht="12" customHeight="1" x14ac:dyDescent="0.3"/>
    <row r="389" ht="12" customHeight="1" x14ac:dyDescent="0.3"/>
    <row r="390" ht="12" customHeight="1" x14ac:dyDescent="0.3"/>
    <row r="391" ht="12" customHeight="1" x14ac:dyDescent="0.3"/>
    <row r="392" ht="12" customHeight="1" x14ac:dyDescent="0.3"/>
    <row r="393" ht="12" customHeight="1" x14ac:dyDescent="0.3"/>
    <row r="394" ht="12" customHeight="1" x14ac:dyDescent="0.3"/>
    <row r="395" ht="12" customHeight="1" x14ac:dyDescent="0.3"/>
    <row r="396" ht="12" customHeight="1" x14ac:dyDescent="0.3"/>
    <row r="397" ht="12" customHeight="1" x14ac:dyDescent="0.3"/>
    <row r="398" ht="12" customHeight="1" x14ac:dyDescent="0.3"/>
    <row r="399" ht="12" customHeight="1" x14ac:dyDescent="0.3"/>
    <row r="400" ht="12" customHeight="1" x14ac:dyDescent="0.3"/>
    <row r="401" ht="12" customHeight="1" x14ac:dyDescent="0.3"/>
    <row r="402" ht="12" customHeight="1" x14ac:dyDescent="0.3"/>
    <row r="403" ht="12" customHeight="1" x14ac:dyDescent="0.3"/>
    <row r="404" ht="12" customHeight="1" x14ac:dyDescent="0.3"/>
    <row r="405" ht="12" customHeight="1" x14ac:dyDescent="0.3"/>
    <row r="406" ht="12" customHeight="1" x14ac:dyDescent="0.3"/>
    <row r="407" ht="12" customHeight="1" x14ac:dyDescent="0.3"/>
    <row r="408" ht="12" customHeight="1" x14ac:dyDescent="0.3"/>
    <row r="409" ht="12" customHeight="1" x14ac:dyDescent="0.3"/>
    <row r="410" ht="12" customHeight="1" x14ac:dyDescent="0.3"/>
    <row r="411" ht="12" customHeight="1" x14ac:dyDescent="0.3"/>
    <row r="412" ht="12" customHeight="1" x14ac:dyDescent="0.3"/>
    <row r="413" ht="12" customHeight="1" x14ac:dyDescent="0.3"/>
    <row r="414" ht="12" customHeight="1" x14ac:dyDescent="0.3"/>
    <row r="415" ht="12" customHeight="1" x14ac:dyDescent="0.3"/>
    <row r="416" ht="12" customHeight="1" x14ac:dyDescent="0.3"/>
    <row r="417" ht="12" customHeight="1" x14ac:dyDescent="0.3"/>
    <row r="418" ht="12" customHeight="1" x14ac:dyDescent="0.3"/>
    <row r="419" ht="12" customHeight="1" x14ac:dyDescent="0.3"/>
    <row r="420" ht="12" customHeight="1" x14ac:dyDescent="0.3"/>
    <row r="421" ht="12" customHeight="1" x14ac:dyDescent="0.3"/>
    <row r="422" ht="12" customHeight="1" x14ac:dyDescent="0.3"/>
    <row r="423" ht="12" customHeight="1" x14ac:dyDescent="0.3"/>
    <row r="424" ht="12" customHeight="1" x14ac:dyDescent="0.3"/>
    <row r="425" ht="12" customHeight="1" x14ac:dyDescent="0.3"/>
    <row r="426" ht="12" customHeight="1" x14ac:dyDescent="0.3"/>
    <row r="427" ht="12" customHeight="1" x14ac:dyDescent="0.3"/>
    <row r="428" ht="12" customHeight="1" x14ac:dyDescent="0.3"/>
    <row r="429" ht="12" customHeight="1" x14ac:dyDescent="0.3"/>
    <row r="430" ht="12" customHeight="1" x14ac:dyDescent="0.3"/>
    <row r="431" ht="12" customHeight="1" x14ac:dyDescent="0.3"/>
    <row r="432" ht="12" customHeight="1" x14ac:dyDescent="0.3"/>
    <row r="433" ht="12" customHeight="1" x14ac:dyDescent="0.3"/>
    <row r="434" ht="12" customHeight="1" x14ac:dyDescent="0.3"/>
    <row r="435" ht="12" customHeight="1" x14ac:dyDescent="0.3"/>
    <row r="436" ht="12" customHeight="1" x14ac:dyDescent="0.3"/>
    <row r="437" ht="12" customHeight="1" x14ac:dyDescent="0.3"/>
    <row r="438" ht="12" customHeight="1" x14ac:dyDescent="0.3"/>
    <row r="439" ht="12" customHeight="1" x14ac:dyDescent="0.3"/>
    <row r="440" ht="12" customHeight="1" x14ac:dyDescent="0.3"/>
    <row r="441" ht="12" customHeight="1" x14ac:dyDescent="0.3"/>
    <row r="442" ht="12" customHeight="1" x14ac:dyDescent="0.3"/>
    <row r="443" ht="12" customHeight="1" x14ac:dyDescent="0.3"/>
    <row r="444" ht="12" customHeight="1" x14ac:dyDescent="0.3"/>
    <row r="445" ht="12" customHeight="1" x14ac:dyDescent="0.3"/>
    <row r="446" ht="12" customHeight="1" x14ac:dyDescent="0.3"/>
    <row r="447" ht="12" customHeight="1" x14ac:dyDescent="0.3"/>
    <row r="448" ht="12" customHeight="1" x14ac:dyDescent="0.3"/>
    <row r="449" ht="12" customHeight="1" x14ac:dyDescent="0.3"/>
    <row r="450" ht="12" customHeight="1" x14ac:dyDescent="0.3"/>
    <row r="451" ht="12" customHeight="1" x14ac:dyDescent="0.3"/>
    <row r="452" ht="12" customHeight="1" x14ac:dyDescent="0.3"/>
    <row r="453" ht="12" customHeight="1" x14ac:dyDescent="0.3"/>
    <row r="454" ht="12" customHeight="1" x14ac:dyDescent="0.3"/>
    <row r="455" ht="12" customHeight="1" x14ac:dyDescent="0.3"/>
    <row r="456" ht="12" customHeight="1" x14ac:dyDescent="0.3"/>
    <row r="457" ht="12" customHeight="1" x14ac:dyDescent="0.3"/>
    <row r="458" ht="12" customHeight="1" x14ac:dyDescent="0.3"/>
    <row r="459" ht="12" customHeight="1" x14ac:dyDescent="0.3"/>
    <row r="460" ht="12" customHeight="1" x14ac:dyDescent="0.3"/>
    <row r="461" ht="12" customHeight="1" x14ac:dyDescent="0.3"/>
    <row r="462" ht="12" customHeight="1" x14ac:dyDescent="0.3"/>
    <row r="463" ht="12" customHeight="1" x14ac:dyDescent="0.3"/>
    <row r="464" ht="12" customHeight="1" x14ac:dyDescent="0.3"/>
    <row r="465" ht="12" customHeight="1" x14ac:dyDescent="0.3"/>
    <row r="466" ht="12" customHeight="1" x14ac:dyDescent="0.3"/>
    <row r="467" ht="12" customHeight="1" x14ac:dyDescent="0.3"/>
    <row r="468" ht="12" customHeight="1" x14ac:dyDescent="0.3"/>
    <row r="469" ht="12" customHeight="1" x14ac:dyDescent="0.3"/>
    <row r="470" ht="12" customHeight="1" x14ac:dyDescent="0.3"/>
    <row r="471" ht="12" customHeight="1" x14ac:dyDescent="0.3"/>
    <row r="472" ht="12" customHeight="1" x14ac:dyDescent="0.3"/>
    <row r="473" ht="12" customHeight="1" x14ac:dyDescent="0.3"/>
    <row r="474" ht="12" customHeight="1" x14ac:dyDescent="0.3"/>
    <row r="475" ht="12" customHeight="1" x14ac:dyDescent="0.3"/>
    <row r="476" ht="12" customHeight="1" x14ac:dyDescent="0.3"/>
    <row r="477" ht="12" customHeight="1" x14ac:dyDescent="0.3"/>
    <row r="478" ht="12" customHeight="1" x14ac:dyDescent="0.3"/>
    <row r="479" ht="12" customHeight="1" x14ac:dyDescent="0.3"/>
    <row r="480" ht="12" customHeight="1" x14ac:dyDescent="0.3"/>
    <row r="481" ht="12" customHeight="1" x14ac:dyDescent="0.3"/>
    <row r="482" ht="12" customHeight="1" x14ac:dyDescent="0.3"/>
    <row r="483" ht="12" customHeight="1" x14ac:dyDescent="0.3"/>
    <row r="484" ht="12" customHeight="1" x14ac:dyDescent="0.3"/>
    <row r="485" ht="12" customHeight="1" x14ac:dyDescent="0.3"/>
    <row r="486" ht="12" customHeight="1" x14ac:dyDescent="0.3"/>
    <row r="487" ht="12" customHeight="1" x14ac:dyDescent="0.3"/>
    <row r="488" ht="12" customHeight="1" x14ac:dyDescent="0.3"/>
    <row r="489" ht="12" customHeight="1" x14ac:dyDescent="0.3"/>
    <row r="490" ht="12" customHeight="1" x14ac:dyDescent="0.3"/>
    <row r="491" ht="12" customHeight="1" x14ac:dyDescent="0.3"/>
    <row r="492" ht="12" customHeight="1" x14ac:dyDescent="0.3"/>
    <row r="493" ht="12" customHeight="1" x14ac:dyDescent="0.3"/>
    <row r="494" ht="12" customHeight="1" x14ac:dyDescent="0.3"/>
    <row r="495" ht="12" customHeight="1" x14ac:dyDescent="0.3"/>
    <row r="496" ht="12" customHeight="1" x14ac:dyDescent="0.3"/>
    <row r="497" ht="12" customHeight="1" x14ac:dyDescent="0.3"/>
    <row r="498" ht="12" customHeight="1" x14ac:dyDescent="0.3"/>
    <row r="499" ht="12" customHeight="1" x14ac:dyDescent="0.3"/>
    <row r="500" ht="12" customHeight="1" x14ac:dyDescent="0.3"/>
    <row r="501" ht="12" customHeight="1" x14ac:dyDescent="0.3"/>
    <row r="502" ht="12" customHeight="1" x14ac:dyDescent="0.3"/>
    <row r="503" ht="12" customHeight="1" x14ac:dyDescent="0.3"/>
    <row r="504" ht="12" customHeight="1" x14ac:dyDescent="0.3"/>
    <row r="505" ht="12" customHeight="1" x14ac:dyDescent="0.3"/>
    <row r="506" ht="12" customHeight="1" x14ac:dyDescent="0.3"/>
    <row r="507" ht="12" customHeight="1" x14ac:dyDescent="0.3"/>
    <row r="508" ht="12" customHeight="1" x14ac:dyDescent="0.3"/>
    <row r="509" ht="12" customHeight="1" x14ac:dyDescent="0.3"/>
    <row r="510" ht="12" customHeight="1" x14ac:dyDescent="0.3"/>
    <row r="511" ht="12" customHeight="1" x14ac:dyDescent="0.3"/>
    <row r="512" ht="12" customHeight="1" x14ac:dyDescent="0.3"/>
    <row r="513" ht="12" customHeight="1" x14ac:dyDescent="0.3"/>
    <row r="514" ht="12" customHeight="1" x14ac:dyDescent="0.3"/>
    <row r="515" ht="12" customHeight="1" x14ac:dyDescent="0.3"/>
    <row r="516" ht="12" customHeight="1" x14ac:dyDescent="0.3"/>
    <row r="517" ht="12" customHeight="1" x14ac:dyDescent="0.3"/>
    <row r="518" ht="12" customHeight="1" x14ac:dyDescent="0.3"/>
    <row r="519" ht="12" customHeight="1" x14ac:dyDescent="0.3"/>
    <row r="520" ht="12" customHeight="1" x14ac:dyDescent="0.3"/>
    <row r="521" ht="12" customHeight="1" x14ac:dyDescent="0.3"/>
    <row r="522" ht="12" customHeight="1" x14ac:dyDescent="0.3"/>
    <row r="523" ht="12" customHeight="1" x14ac:dyDescent="0.3"/>
    <row r="524" ht="12" customHeight="1" x14ac:dyDescent="0.3"/>
    <row r="525" ht="12" customHeight="1" x14ac:dyDescent="0.3"/>
    <row r="526" ht="12" customHeight="1" x14ac:dyDescent="0.3"/>
    <row r="527" ht="12" customHeight="1" x14ac:dyDescent="0.3"/>
    <row r="528" ht="12" customHeight="1" x14ac:dyDescent="0.3"/>
    <row r="529" ht="12" customHeight="1" x14ac:dyDescent="0.3"/>
    <row r="530" ht="12" customHeight="1" x14ac:dyDescent="0.3"/>
    <row r="531" ht="12" customHeight="1" x14ac:dyDescent="0.3"/>
    <row r="532" ht="12" customHeight="1" x14ac:dyDescent="0.3"/>
    <row r="533" ht="12" customHeight="1" x14ac:dyDescent="0.3"/>
    <row r="534" ht="12" customHeight="1" x14ac:dyDescent="0.3"/>
    <row r="535" ht="12" customHeight="1" x14ac:dyDescent="0.3"/>
    <row r="536" ht="12" customHeight="1" x14ac:dyDescent="0.3"/>
    <row r="537" ht="12" customHeight="1" x14ac:dyDescent="0.3"/>
    <row r="538" ht="12" customHeight="1" x14ac:dyDescent="0.3"/>
    <row r="539" ht="12" customHeight="1" x14ac:dyDescent="0.3"/>
    <row r="540" ht="12" customHeight="1" x14ac:dyDescent="0.3"/>
    <row r="541" ht="12" customHeight="1" x14ac:dyDescent="0.3"/>
    <row r="542" ht="12" customHeight="1" x14ac:dyDescent="0.3"/>
    <row r="543" ht="12" customHeight="1" x14ac:dyDescent="0.3"/>
    <row r="544" ht="12" customHeight="1" x14ac:dyDescent="0.3"/>
    <row r="545" ht="12" customHeight="1" x14ac:dyDescent="0.3"/>
    <row r="546" ht="12" customHeight="1" x14ac:dyDescent="0.3"/>
    <row r="547" ht="12" customHeight="1" x14ac:dyDescent="0.3"/>
    <row r="548" ht="12" customHeight="1" x14ac:dyDescent="0.3"/>
    <row r="549" ht="12" customHeight="1" x14ac:dyDescent="0.3"/>
    <row r="550" ht="12" customHeight="1" x14ac:dyDescent="0.3"/>
    <row r="551" ht="12" customHeight="1" x14ac:dyDescent="0.3"/>
    <row r="552" ht="12" customHeight="1" x14ac:dyDescent="0.3"/>
    <row r="553" ht="12" customHeight="1" x14ac:dyDescent="0.3"/>
    <row r="554" ht="12" customHeight="1" x14ac:dyDescent="0.3"/>
    <row r="555" ht="12" customHeight="1" x14ac:dyDescent="0.3"/>
    <row r="556" ht="12" customHeight="1" x14ac:dyDescent="0.3"/>
    <row r="557" ht="12" customHeight="1" x14ac:dyDescent="0.3"/>
    <row r="558" ht="12" customHeight="1" x14ac:dyDescent="0.3"/>
    <row r="559" ht="12" customHeight="1" x14ac:dyDescent="0.3"/>
    <row r="560" ht="12" customHeight="1" x14ac:dyDescent="0.3"/>
    <row r="561" ht="12" customHeight="1" x14ac:dyDescent="0.3"/>
    <row r="562" ht="12" customHeight="1" x14ac:dyDescent="0.3"/>
    <row r="563" ht="12" customHeight="1" x14ac:dyDescent="0.3"/>
    <row r="564" ht="12" customHeight="1" x14ac:dyDescent="0.3"/>
    <row r="565" ht="12" customHeight="1" x14ac:dyDescent="0.3"/>
    <row r="566" ht="12" customHeight="1" x14ac:dyDescent="0.3"/>
    <row r="567" ht="12" customHeight="1" x14ac:dyDescent="0.3"/>
    <row r="568" ht="12" customHeight="1" x14ac:dyDescent="0.3"/>
    <row r="569" ht="12" customHeight="1" x14ac:dyDescent="0.3"/>
    <row r="570" ht="12" customHeight="1" x14ac:dyDescent="0.3"/>
    <row r="571" ht="12" customHeight="1" x14ac:dyDescent="0.3"/>
    <row r="572" ht="12" customHeight="1" x14ac:dyDescent="0.3"/>
    <row r="573" ht="12" customHeight="1" x14ac:dyDescent="0.3"/>
    <row r="574" ht="12" customHeight="1" x14ac:dyDescent="0.3"/>
    <row r="575" ht="12" customHeight="1" x14ac:dyDescent="0.3"/>
  </sheetData>
  <mergeCells count="7">
    <mergeCell ref="G5:G11"/>
    <mergeCell ref="B8:C11"/>
    <mergeCell ref="D8:E11"/>
    <mergeCell ref="A19:C19"/>
    <mergeCell ref="A4:A12"/>
    <mergeCell ref="B4:E7"/>
    <mergeCell ref="F5:F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DFBF7-9254-4555-8CB3-CBF9EF29087E}">
  <dimension ref="A1:R109"/>
  <sheetViews>
    <sheetView zoomScale="90" zoomScaleNormal="90" workbookViewId="0">
      <selection activeCell="O11" sqref="O11"/>
    </sheetView>
  </sheetViews>
  <sheetFormatPr defaultColWidth="9.21875" defaultRowHeight="14.4" x14ac:dyDescent="0.3"/>
  <cols>
    <col min="1" max="1" width="4.21875" style="6" customWidth="1"/>
    <col min="2" max="2" width="7.5546875" style="47" customWidth="1"/>
    <col min="3" max="3" width="6.77734375" style="46" customWidth="1"/>
    <col min="4" max="4" width="6" style="31" customWidth="1"/>
    <col min="5" max="5" width="6.21875" style="31" customWidth="1"/>
    <col min="6" max="8" width="16.77734375" style="31" customWidth="1"/>
    <col min="9" max="9" width="13.77734375" style="31" customWidth="1"/>
    <col min="10" max="11" width="12.77734375" style="31" customWidth="1"/>
    <col min="12" max="15" width="9.21875" style="31"/>
    <col min="16" max="16" width="9.5546875" style="31" bestFit="1" customWidth="1"/>
    <col min="17" max="16384" width="9.21875" style="31"/>
  </cols>
  <sheetData>
    <row r="1" spans="1:18" ht="12.6" customHeight="1" x14ac:dyDescent="0.3">
      <c r="A1" s="29" t="s">
        <v>84</v>
      </c>
      <c r="B1"/>
      <c r="C1" s="30"/>
    </row>
    <row r="2" spans="1:18" ht="12.6" customHeight="1" x14ac:dyDescent="0.3">
      <c r="B2" s="30"/>
      <c r="C2" s="30"/>
    </row>
    <row r="3" spans="1:18" ht="12.6" customHeight="1" x14ac:dyDescent="0.3">
      <c r="B3" s="285"/>
      <c r="C3" s="285"/>
      <c r="D3" s="286" t="s">
        <v>154</v>
      </c>
      <c r="E3" s="287"/>
      <c r="F3" s="287"/>
      <c r="G3" s="287"/>
      <c r="H3" s="287"/>
      <c r="I3" s="287"/>
      <c r="J3" s="287"/>
      <c r="K3" s="288"/>
    </row>
    <row r="4" spans="1:18" ht="12.6" customHeight="1" x14ac:dyDescent="0.3">
      <c r="A4" s="269" t="s">
        <v>74</v>
      </c>
      <c r="B4" s="290" t="s">
        <v>176</v>
      </c>
      <c r="C4" s="290"/>
      <c r="D4" s="291">
        <v>30101</v>
      </c>
      <c r="E4" s="291"/>
      <c r="F4" s="10">
        <v>30103</v>
      </c>
      <c r="G4" s="223">
        <v>30107</v>
      </c>
      <c r="H4" s="223">
        <v>30201</v>
      </c>
      <c r="I4" s="32">
        <v>30402</v>
      </c>
      <c r="J4" s="10" t="s">
        <v>127</v>
      </c>
      <c r="K4" s="10" t="s">
        <v>128</v>
      </c>
    </row>
    <row r="5" spans="1:18" ht="12.6" customHeight="1" x14ac:dyDescent="0.3">
      <c r="A5" s="269"/>
      <c r="B5" s="290"/>
      <c r="C5" s="290"/>
      <c r="D5" s="279" t="s">
        <v>24</v>
      </c>
      <c r="E5" s="279"/>
      <c r="F5" s="292" t="s">
        <v>25</v>
      </c>
      <c r="G5" s="256" t="s">
        <v>239</v>
      </c>
      <c r="H5" s="256" t="s">
        <v>240</v>
      </c>
      <c r="I5" s="293" t="s">
        <v>26</v>
      </c>
      <c r="J5" s="279" t="s">
        <v>153</v>
      </c>
      <c r="K5" s="279" t="s">
        <v>155</v>
      </c>
    </row>
    <row r="6" spans="1:18" ht="12.6" customHeight="1" x14ac:dyDescent="0.3">
      <c r="A6" s="269"/>
      <c r="B6" s="290"/>
      <c r="C6" s="290"/>
      <c r="D6" s="279"/>
      <c r="E6" s="279"/>
      <c r="F6" s="292"/>
      <c r="G6" s="296"/>
      <c r="H6" s="296"/>
      <c r="I6" s="293"/>
      <c r="J6" s="279"/>
      <c r="K6" s="279"/>
    </row>
    <row r="7" spans="1:18" ht="12.6" customHeight="1" x14ac:dyDescent="0.3">
      <c r="A7" s="269"/>
      <c r="B7" s="290" t="s">
        <v>80</v>
      </c>
      <c r="C7" s="290" t="s">
        <v>81</v>
      </c>
      <c r="D7" s="279"/>
      <c r="E7" s="279"/>
      <c r="F7" s="292"/>
      <c r="G7" s="296"/>
      <c r="H7" s="296"/>
      <c r="I7" s="293"/>
      <c r="J7" s="279"/>
      <c r="K7" s="279"/>
    </row>
    <row r="8" spans="1:18" ht="12.6" customHeight="1" x14ac:dyDescent="0.3">
      <c r="A8" s="269"/>
      <c r="B8" s="290"/>
      <c r="C8" s="290"/>
      <c r="D8" s="279"/>
      <c r="E8" s="279"/>
      <c r="F8" s="292"/>
      <c r="G8" s="296"/>
      <c r="H8" s="296"/>
      <c r="I8" s="293"/>
      <c r="J8" s="279"/>
      <c r="K8" s="279"/>
    </row>
    <row r="9" spans="1:18" ht="12.6" customHeight="1" x14ac:dyDescent="0.3">
      <c r="A9" s="269"/>
      <c r="B9" s="290"/>
      <c r="C9" s="290"/>
      <c r="D9" s="279"/>
      <c r="E9" s="279"/>
      <c r="F9" s="292"/>
      <c r="G9" s="296"/>
      <c r="H9" s="296"/>
      <c r="I9" s="293"/>
      <c r="J9" s="279"/>
      <c r="K9" s="279"/>
    </row>
    <row r="10" spans="1:18" ht="12.6" customHeight="1" x14ac:dyDescent="0.3">
      <c r="A10" s="269"/>
      <c r="B10" s="290"/>
      <c r="C10" s="290"/>
      <c r="D10" s="279"/>
      <c r="E10" s="279"/>
      <c r="F10" s="292"/>
      <c r="G10" s="297"/>
      <c r="H10" s="297"/>
      <c r="I10" s="293"/>
      <c r="J10" s="279"/>
      <c r="K10" s="279"/>
    </row>
    <row r="11" spans="1:18" ht="12.6" customHeight="1" x14ac:dyDescent="0.3">
      <c r="A11" s="269"/>
      <c r="B11" s="290"/>
      <c r="C11" s="290"/>
      <c r="D11" s="12" t="s">
        <v>85</v>
      </c>
      <c r="E11" s="279" t="s">
        <v>86</v>
      </c>
      <c r="F11" s="12"/>
      <c r="G11" s="222"/>
      <c r="H11" s="222"/>
      <c r="I11" s="12"/>
      <c r="J11" s="12"/>
      <c r="K11" s="12"/>
    </row>
    <row r="12" spans="1:18" ht="12.6" customHeight="1" thickBot="1" x14ac:dyDescent="0.35">
      <c r="A12" s="289"/>
      <c r="B12" s="294"/>
      <c r="C12" s="294"/>
      <c r="D12" s="33" t="s">
        <v>87</v>
      </c>
      <c r="E12" s="295"/>
      <c r="F12" s="33" t="s">
        <v>86</v>
      </c>
      <c r="G12" s="33" t="s">
        <v>86</v>
      </c>
      <c r="H12" s="33" t="s">
        <v>41</v>
      </c>
      <c r="I12" s="33" t="s">
        <v>86</v>
      </c>
      <c r="J12" s="33" t="s">
        <v>82</v>
      </c>
      <c r="K12" s="33" t="s">
        <v>82</v>
      </c>
    </row>
    <row r="13" spans="1:18" s="6" customFormat="1" ht="12.6" customHeight="1" thickTop="1" x14ac:dyDescent="0.25">
      <c r="A13" s="34">
        <v>1</v>
      </c>
      <c r="B13" s="35">
        <v>0</v>
      </c>
      <c r="C13" s="36">
        <f>B13+100</f>
        <v>100</v>
      </c>
      <c r="D13" s="37">
        <v>37</v>
      </c>
      <c r="E13" s="17">
        <v>157</v>
      </c>
      <c r="F13" s="38"/>
      <c r="G13" s="38"/>
      <c r="H13" s="38"/>
      <c r="I13" s="37">
        <v>94.16</v>
      </c>
      <c r="J13" s="37">
        <v>335.1</v>
      </c>
      <c r="K13" s="37"/>
      <c r="M13" s="39"/>
      <c r="N13" s="39"/>
      <c r="O13" s="39"/>
      <c r="P13" s="39"/>
    </row>
    <row r="14" spans="1:18" s="6" customFormat="1" ht="12.6" customHeight="1" x14ac:dyDescent="0.25">
      <c r="A14" s="14">
        <v>2</v>
      </c>
      <c r="B14" s="40">
        <f>C13</f>
        <v>100</v>
      </c>
      <c r="C14" s="36">
        <f>B14+100</f>
        <v>200</v>
      </c>
      <c r="D14" s="37">
        <v>51</v>
      </c>
      <c r="E14" s="17">
        <v>229</v>
      </c>
      <c r="F14" s="16"/>
      <c r="G14" s="16"/>
      <c r="H14" s="16"/>
      <c r="I14" s="17">
        <v>139.81</v>
      </c>
      <c r="J14" s="17">
        <v>350</v>
      </c>
      <c r="K14" s="37"/>
      <c r="M14" s="39"/>
      <c r="N14" s="39"/>
      <c r="O14" s="39"/>
      <c r="P14" s="39"/>
      <c r="R14" s="41"/>
    </row>
    <row r="15" spans="1:18" s="6" customFormat="1" ht="12.6" customHeight="1" x14ac:dyDescent="0.25">
      <c r="A15" s="34">
        <v>3</v>
      </c>
      <c r="B15" s="40">
        <f t="shared" ref="B15:B22" si="0">C14</f>
        <v>200</v>
      </c>
      <c r="C15" s="36">
        <f t="shared" ref="C15:C21" si="1">B15+100</f>
        <v>300</v>
      </c>
      <c r="D15" s="37">
        <v>50</v>
      </c>
      <c r="E15" s="17">
        <v>242</v>
      </c>
      <c r="F15" s="16"/>
      <c r="G15" s="16"/>
      <c r="H15" s="16"/>
      <c r="I15" s="17">
        <v>198.44</v>
      </c>
      <c r="J15" s="17">
        <v>377.3</v>
      </c>
      <c r="K15" s="37"/>
      <c r="M15" s="39"/>
      <c r="N15" s="39"/>
      <c r="O15" s="39"/>
      <c r="P15" s="39"/>
      <c r="R15" s="41"/>
    </row>
    <row r="16" spans="1:18" s="6" customFormat="1" ht="12.6" customHeight="1" x14ac:dyDescent="0.25">
      <c r="A16" s="14">
        <v>4</v>
      </c>
      <c r="B16" s="40">
        <f t="shared" si="0"/>
        <v>300</v>
      </c>
      <c r="C16" s="36">
        <f t="shared" si="1"/>
        <v>400</v>
      </c>
      <c r="D16" s="37">
        <v>43</v>
      </c>
      <c r="E16" s="17">
        <v>192</v>
      </c>
      <c r="F16" s="16"/>
      <c r="G16" s="16"/>
      <c r="H16" s="16"/>
      <c r="I16" s="17">
        <v>211.97</v>
      </c>
      <c r="J16" s="17">
        <v>350</v>
      </c>
      <c r="K16" s="37"/>
      <c r="M16" s="39"/>
      <c r="N16" s="39"/>
      <c r="O16" s="39"/>
      <c r="P16" s="39"/>
      <c r="R16" s="41"/>
    </row>
    <row r="17" spans="1:18" s="6" customFormat="1" ht="12.6" customHeight="1" x14ac:dyDescent="0.25">
      <c r="A17" s="34">
        <v>5</v>
      </c>
      <c r="B17" s="40">
        <f t="shared" si="0"/>
        <v>400</v>
      </c>
      <c r="C17" s="36">
        <f t="shared" si="1"/>
        <v>500</v>
      </c>
      <c r="D17" s="37">
        <v>35</v>
      </c>
      <c r="E17" s="17">
        <v>159</v>
      </c>
      <c r="F17" s="16"/>
      <c r="G17" s="16"/>
      <c r="H17" s="16"/>
      <c r="I17" s="17">
        <v>139.81</v>
      </c>
      <c r="J17" s="17">
        <v>350</v>
      </c>
      <c r="K17" s="37"/>
      <c r="M17" s="39"/>
      <c r="N17" s="39"/>
      <c r="O17" s="39"/>
      <c r="P17" s="39"/>
      <c r="R17" s="41"/>
    </row>
    <row r="18" spans="1:18" s="6" customFormat="1" ht="12.6" customHeight="1" x14ac:dyDescent="0.25">
      <c r="A18" s="14">
        <v>6</v>
      </c>
      <c r="B18" s="40">
        <f t="shared" si="0"/>
        <v>500</v>
      </c>
      <c r="C18" s="36">
        <f t="shared" si="1"/>
        <v>600</v>
      </c>
      <c r="D18" s="37">
        <v>43</v>
      </c>
      <c r="E18" s="17">
        <v>225</v>
      </c>
      <c r="F18" s="16">
        <v>6</v>
      </c>
      <c r="G18" s="16"/>
      <c r="H18" s="16"/>
      <c r="I18" s="17">
        <v>109.83</v>
      </c>
      <c r="J18" s="17">
        <v>414.4</v>
      </c>
      <c r="K18" s="37"/>
      <c r="M18" s="39"/>
      <c r="N18" s="39"/>
      <c r="O18" s="39"/>
      <c r="P18" s="39"/>
      <c r="R18" s="41"/>
    </row>
    <row r="19" spans="1:18" s="6" customFormat="1" ht="12.6" customHeight="1" x14ac:dyDescent="0.25">
      <c r="A19" s="34">
        <v>7</v>
      </c>
      <c r="B19" s="40">
        <f t="shared" si="0"/>
        <v>600</v>
      </c>
      <c r="C19" s="36">
        <f t="shared" si="1"/>
        <v>700</v>
      </c>
      <c r="D19" s="37">
        <v>48</v>
      </c>
      <c r="E19" s="17">
        <v>220</v>
      </c>
      <c r="F19" s="16"/>
      <c r="G19" s="16"/>
      <c r="H19" s="16"/>
      <c r="I19" s="17">
        <v>92.6</v>
      </c>
      <c r="J19" s="17">
        <v>362.4</v>
      </c>
      <c r="K19" s="37"/>
      <c r="M19" s="39"/>
      <c r="N19" s="39"/>
      <c r="O19" s="39"/>
      <c r="P19" s="39"/>
      <c r="R19" s="41"/>
    </row>
    <row r="20" spans="1:18" s="6" customFormat="1" ht="12.6" customHeight="1" x14ac:dyDescent="0.25">
      <c r="A20" s="14">
        <v>8</v>
      </c>
      <c r="B20" s="40">
        <f t="shared" si="0"/>
        <v>700</v>
      </c>
      <c r="C20" s="36">
        <f t="shared" si="1"/>
        <v>800</v>
      </c>
      <c r="D20" s="37">
        <v>19</v>
      </c>
      <c r="E20" s="17">
        <v>76</v>
      </c>
      <c r="F20" s="16">
        <v>8</v>
      </c>
      <c r="G20" s="16"/>
      <c r="H20" s="16">
        <v>30</v>
      </c>
      <c r="I20" s="17">
        <v>79.599999999999994</v>
      </c>
      <c r="J20" s="17">
        <v>306.60000000000002</v>
      </c>
      <c r="K20" s="37"/>
      <c r="M20" s="39"/>
      <c r="N20" s="39"/>
      <c r="O20" s="39"/>
      <c r="P20" s="39"/>
      <c r="R20" s="41"/>
    </row>
    <row r="21" spans="1:18" s="6" customFormat="1" ht="12.6" customHeight="1" x14ac:dyDescent="0.25">
      <c r="A21" s="34">
        <v>9</v>
      </c>
      <c r="B21" s="40">
        <f t="shared" si="0"/>
        <v>800</v>
      </c>
      <c r="C21" s="36">
        <f t="shared" si="1"/>
        <v>900</v>
      </c>
      <c r="D21" s="37">
        <v>34</v>
      </c>
      <c r="E21" s="17">
        <v>156</v>
      </c>
      <c r="F21" s="16"/>
      <c r="G21" s="16"/>
      <c r="H21" s="16"/>
      <c r="I21" s="17">
        <v>128.80000000000001</v>
      </c>
      <c r="J21" s="17">
        <v>342.6</v>
      </c>
      <c r="K21" s="37"/>
      <c r="M21" s="39"/>
      <c r="N21" s="39"/>
      <c r="O21" s="39"/>
      <c r="P21" s="39"/>
      <c r="R21" s="41"/>
    </row>
    <row r="22" spans="1:18" s="6" customFormat="1" ht="12.6" customHeight="1" x14ac:dyDescent="0.25">
      <c r="A22" s="14">
        <v>10</v>
      </c>
      <c r="B22" s="40">
        <f t="shared" si="0"/>
        <v>900</v>
      </c>
      <c r="C22" s="36">
        <f>B22+92</f>
        <v>992</v>
      </c>
      <c r="D22" s="37">
        <v>72</v>
      </c>
      <c r="E22" s="17">
        <v>114</v>
      </c>
      <c r="F22" s="16">
        <v>60</v>
      </c>
      <c r="G22" s="16"/>
      <c r="H22" s="16"/>
      <c r="I22" s="17">
        <v>73.599999999999994</v>
      </c>
      <c r="J22" s="17">
        <v>393.1</v>
      </c>
      <c r="K22" s="37"/>
      <c r="M22" s="39"/>
      <c r="N22" s="39"/>
      <c r="O22" s="39"/>
      <c r="P22" s="39"/>
      <c r="R22" s="41"/>
    </row>
    <row r="23" spans="1:18" s="41" customFormat="1" ht="12.6" customHeight="1" x14ac:dyDescent="0.25">
      <c r="A23" s="280" t="s">
        <v>83</v>
      </c>
      <c r="B23" s="280"/>
      <c r="C23" s="280"/>
      <c r="D23" s="43">
        <f>AVERAGE(D13:D22)</f>
        <v>43.2</v>
      </c>
      <c r="E23" s="44">
        <f>SUM(E13:E22)</f>
        <v>1770</v>
      </c>
      <c r="F23" s="44">
        <f t="shared" ref="F23:K23" si="2">SUM(F13:F22)</f>
        <v>74</v>
      </c>
      <c r="G23" s="44"/>
      <c r="H23" s="44"/>
      <c r="I23" s="44">
        <f t="shared" si="2"/>
        <v>1268.6199999999999</v>
      </c>
      <c r="J23" s="44">
        <f t="shared" si="2"/>
        <v>3581.5</v>
      </c>
      <c r="K23" s="44">
        <f t="shared" si="2"/>
        <v>0</v>
      </c>
      <c r="L23" s="44"/>
      <c r="M23" s="44"/>
      <c r="N23" s="44"/>
      <c r="O23" s="44"/>
      <c r="P23" s="44"/>
    </row>
    <row r="24" spans="1:18" ht="12.6" customHeight="1" x14ac:dyDescent="0.3">
      <c r="B24" s="45"/>
    </row>
    <row r="25" spans="1:18" ht="12.6" customHeight="1" x14ac:dyDescent="0.3">
      <c r="B25" s="285"/>
      <c r="C25" s="285"/>
      <c r="D25" s="286" t="s">
        <v>154</v>
      </c>
      <c r="E25" s="287"/>
      <c r="F25" s="287"/>
      <c r="G25" s="287"/>
      <c r="H25" s="287"/>
      <c r="I25" s="287"/>
      <c r="J25" s="287"/>
      <c r="K25" s="288"/>
    </row>
    <row r="26" spans="1:18" ht="12.6" customHeight="1" x14ac:dyDescent="0.3">
      <c r="A26" s="269" t="s">
        <v>74</v>
      </c>
      <c r="B26" s="290" t="s">
        <v>177</v>
      </c>
      <c r="C26" s="290"/>
      <c r="D26" s="291">
        <v>30101</v>
      </c>
      <c r="E26" s="291"/>
      <c r="F26" s="10">
        <v>30103</v>
      </c>
      <c r="G26" s="223">
        <v>30107</v>
      </c>
      <c r="H26" s="223">
        <v>30201</v>
      </c>
      <c r="I26" s="32">
        <v>30402</v>
      </c>
      <c r="J26" s="10" t="s">
        <v>127</v>
      </c>
      <c r="K26" s="10" t="s">
        <v>128</v>
      </c>
    </row>
    <row r="27" spans="1:18" ht="12.6" customHeight="1" x14ac:dyDescent="0.3">
      <c r="A27" s="269"/>
      <c r="B27" s="290"/>
      <c r="C27" s="290"/>
      <c r="D27" s="279" t="s">
        <v>24</v>
      </c>
      <c r="E27" s="279"/>
      <c r="F27" s="292" t="s">
        <v>25</v>
      </c>
      <c r="G27" s="256" t="s">
        <v>239</v>
      </c>
      <c r="H27" s="256" t="s">
        <v>240</v>
      </c>
      <c r="I27" s="293" t="s">
        <v>26</v>
      </c>
      <c r="J27" s="279" t="s">
        <v>153</v>
      </c>
      <c r="K27" s="279" t="s">
        <v>155</v>
      </c>
    </row>
    <row r="28" spans="1:18" ht="12.6" customHeight="1" x14ac:dyDescent="0.3">
      <c r="A28" s="269"/>
      <c r="B28" s="290"/>
      <c r="C28" s="290"/>
      <c r="D28" s="279"/>
      <c r="E28" s="279"/>
      <c r="F28" s="292"/>
      <c r="G28" s="296"/>
      <c r="H28" s="296"/>
      <c r="I28" s="293"/>
      <c r="J28" s="279"/>
      <c r="K28" s="279"/>
    </row>
    <row r="29" spans="1:18" ht="12.6" customHeight="1" x14ac:dyDescent="0.3">
      <c r="A29" s="269"/>
      <c r="B29" s="290" t="s">
        <v>80</v>
      </c>
      <c r="C29" s="290" t="s">
        <v>81</v>
      </c>
      <c r="D29" s="279"/>
      <c r="E29" s="279"/>
      <c r="F29" s="292"/>
      <c r="G29" s="296"/>
      <c r="H29" s="296"/>
      <c r="I29" s="293"/>
      <c r="J29" s="279"/>
      <c r="K29" s="279"/>
    </row>
    <row r="30" spans="1:18" x14ac:dyDescent="0.3">
      <c r="A30" s="269"/>
      <c r="B30" s="290"/>
      <c r="C30" s="290"/>
      <c r="D30" s="279"/>
      <c r="E30" s="279"/>
      <c r="F30" s="292"/>
      <c r="G30" s="296"/>
      <c r="H30" s="296"/>
      <c r="I30" s="293"/>
      <c r="J30" s="279"/>
      <c r="K30" s="279"/>
    </row>
    <row r="31" spans="1:18" x14ac:dyDescent="0.3">
      <c r="A31" s="269"/>
      <c r="B31" s="290"/>
      <c r="C31" s="290"/>
      <c r="D31" s="279"/>
      <c r="E31" s="279"/>
      <c r="F31" s="292"/>
      <c r="G31" s="296"/>
      <c r="H31" s="296"/>
      <c r="I31" s="293"/>
      <c r="J31" s="279"/>
      <c r="K31" s="279"/>
    </row>
    <row r="32" spans="1:18" ht="12" customHeight="1" x14ac:dyDescent="0.3">
      <c r="A32" s="269"/>
      <c r="B32" s="290"/>
      <c r="C32" s="290"/>
      <c r="D32" s="279"/>
      <c r="E32" s="279"/>
      <c r="F32" s="292"/>
      <c r="G32" s="297"/>
      <c r="H32" s="297"/>
      <c r="I32" s="293"/>
      <c r="J32" s="279"/>
      <c r="K32" s="279"/>
    </row>
    <row r="33" spans="1:11" ht="12" customHeight="1" x14ac:dyDescent="0.3">
      <c r="A33" s="269"/>
      <c r="B33" s="290"/>
      <c r="C33" s="290"/>
      <c r="D33" s="12" t="s">
        <v>85</v>
      </c>
      <c r="E33" s="279" t="s">
        <v>86</v>
      </c>
      <c r="F33" s="12"/>
      <c r="G33" s="222"/>
      <c r="H33" s="222"/>
      <c r="I33" s="12"/>
      <c r="J33" s="12"/>
      <c r="K33" s="12"/>
    </row>
    <row r="34" spans="1:11" ht="12" customHeight="1" thickBot="1" x14ac:dyDescent="0.35">
      <c r="A34" s="289"/>
      <c r="B34" s="294"/>
      <c r="C34" s="294"/>
      <c r="D34" s="33" t="s">
        <v>87</v>
      </c>
      <c r="E34" s="295"/>
      <c r="F34" s="33" t="s">
        <v>86</v>
      </c>
      <c r="G34" s="33" t="s">
        <v>86</v>
      </c>
      <c r="H34" s="33" t="s">
        <v>41</v>
      </c>
      <c r="I34" s="33" t="s">
        <v>86</v>
      </c>
      <c r="J34" s="33" t="s">
        <v>82</v>
      </c>
      <c r="K34" s="33" t="s">
        <v>82</v>
      </c>
    </row>
    <row r="35" spans="1:11" ht="12" customHeight="1" thickTop="1" x14ac:dyDescent="0.3">
      <c r="A35" s="34">
        <v>1</v>
      </c>
      <c r="B35" s="35">
        <v>0</v>
      </c>
      <c r="C35" s="36">
        <f>B35+75</f>
        <v>75</v>
      </c>
      <c r="D35" s="37">
        <v>43</v>
      </c>
      <c r="E35" s="17">
        <v>154</v>
      </c>
      <c r="F35" s="38">
        <v>14</v>
      </c>
      <c r="G35" s="38">
        <v>25</v>
      </c>
      <c r="H35" s="38"/>
      <c r="I35" s="37">
        <v>143</v>
      </c>
      <c r="J35" s="37">
        <v>280.89999999999998</v>
      </c>
      <c r="K35" s="37"/>
    </row>
    <row r="36" spans="1:11" ht="12" customHeight="1" x14ac:dyDescent="0.3">
      <c r="A36" s="280" t="s">
        <v>83</v>
      </c>
      <c r="B36" s="280"/>
      <c r="C36" s="280"/>
      <c r="D36" s="43">
        <f>AVERAGE(D35:D35)</f>
        <v>43</v>
      </c>
      <c r="E36" s="44">
        <f>SUM(E35:E35)</f>
        <v>154</v>
      </c>
      <c r="F36" s="44">
        <f>SUM(F35:F35)</f>
        <v>14</v>
      </c>
      <c r="G36" s="44"/>
      <c r="H36" s="44"/>
      <c r="I36" s="44">
        <f>SUM(I35:I35)</f>
        <v>143</v>
      </c>
      <c r="J36" s="44">
        <f>SUM(J35:J35)</f>
        <v>280.89999999999998</v>
      </c>
      <c r="K36" s="44">
        <f>SUM(K35:K35)</f>
        <v>0</v>
      </c>
    </row>
    <row r="37" spans="1:11" ht="12" customHeight="1" x14ac:dyDescent="0.3">
      <c r="B37" s="48"/>
      <c r="C37" s="48"/>
    </row>
    <row r="38" spans="1:11" ht="12" customHeight="1" x14ac:dyDescent="0.3">
      <c r="B38" s="285"/>
      <c r="C38" s="285"/>
      <c r="D38" s="286" t="s">
        <v>154</v>
      </c>
      <c r="E38" s="287"/>
      <c r="F38" s="287"/>
      <c r="G38" s="287"/>
      <c r="H38" s="287"/>
      <c r="I38" s="287"/>
      <c r="J38" s="287"/>
      <c r="K38" s="288"/>
    </row>
    <row r="39" spans="1:11" ht="12" customHeight="1" x14ac:dyDescent="0.3">
      <c r="A39" s="269" t="s">
        <v>74</v>
      </c>
      <c r="B39" s="290" t="s">
        <v>178</v>
      </c>
      <c r="C39" s="290"/>
      <c r="D39" s="291">
        <v>30101</v>
      </c>
      <c r="E39" s="291"/>
      <c r="F39" s="10">
        <v>30103</v>
      </c>
      <c r="G39" s="223">
        <v>30107</v>
      </c>
      <c r="H39" s="223">
        <v>30201</v>
      </c>
      <c r="I39" s="32">
        <v>30402</v>
      </c>
      <c r="J39" s="10" t="s">
        <v>127</v>
      </c>
      <c r="K39" s="10" t="s">
        <v>128</v>
      </c>
    </row>
    <row r="40" spans="1:11" ht="12" customHeight="1" x14ac:dyDescent="0.3">
      <c r="A40" s="269"/>
      <c r="B40" s="290"/>
      <c r="C40" s="290"/>
      <c r="D40" s="279" t="s">
        <v>24</v>
      </c>
      <c r="E40" s="279"/>
      <c r="F40" s="292" t="s">
        <v>25</v>
      </c>
      <c r="G40" s="256" t="s">
        <v>239</v>
      </c>
      <c r="H40" s="256" t="s">
        <v>240</v>
      </c>
      <c r="I40" s="293" t="s">
        <v>26</v>
      </c>
      <c r="J40" s="279" t="s">
        <v>153</v>
      </c>
      <c r="K40" s="279" t="s">
        <v>155</v>
      </c>
    </row>
    <row r="41" spans="1:11" ht="12" customHeight="1" x14ac:dyDescent="0.3">
      <c r="A41" s="269"/>
      <c r="B41" s="290"/>
      <c r="C41" s="290"/>
      <c r="D41" s="279"/>
      <c r="E41" s="279"/>
      <c r="F41" s="292"/>
      <c r="G41" s="296"/>
      <c r="H41" s="296"/>
      <c r="I41" s="293"/>
      <c r="J41" s="279"/>
      <c r="K41" s="279"/>
    </row>
    <row r="42" spans="1:11" ht="12" customHeight="1" x14ac:dyDescent="0.3">
      <c r="A42" s="269"/>
      <c r="B42" s="290" t="s">
        <v>80</v>
      </c>
      <c r="C42" s="290" t="s">
        <v>81</v>
      </c>
      <c r="D42" s="279"/>
      <c r="E42" s="279"/>
      <c r="F42" s="292"/>
      <c r="G42" s="296"/>
      <c r="H42" s="296"/>
      <c r="I42" s="293"/>
      <c r="J42" s="279"/>
      <c r="K42" s="279"/>
    </row>
    <row r="43" spans="1:11" ht="12" customHeight="1" x14ac:dyDescent="0.3">
      <c r="A43" s="269"/>
      <c r="B43" s="290"/>
      <c r="C43" s="290"/>
      <c r="D43" s="279"/>
      <c r="E43" s="279"/>
      <c r="F43" s="292"/>
      <c r="G43" s="296"/>
      <c r="H43" s="296"/>
      <c r="I43" s="293"/>
      <c r="J43" s="279"/>
      <c r="K43" s="279"/>
    </row>
    <row r="44" spans="1:11" ht="12" customHeight="1" x14ac:dyDescent="0.3">
      <c r="A44" s="269"/>
      <c r="B44" s="290"/>
      <c r="C44" s="290"/>
      <c r="D44" s="279"/>
      <c r="E44" s="279"/>
      <c r="F44" s="292"/>
      <c r="G44" s="296"/>
      <c r="H44" s="296"/>
      <c r="I44" s="293"/>
      <c r="J44" s="279"/>
      <c r="K44" s="279"/>
    </row>
    <row r="45" spans="1:11" ht="12" customHeight="1" x14ac:dyDescent="0.3">
      <c r="A45" s="269"/>
      <c r="B45" s="290"/>
      <c r="C45" s="290"/>
      <c r="D45" s="279"/>
      <c r="E45" s="279"/>
      <c r="F45" s="292"/>
      <c r="G45" s="297"/>
      <c r="H45" s="297"/>
      <c r="I45" s="293"/>
      <c r="J45" s="279"/>
      <c r="K45" s="279"/>
    </row>
    <row r="46" spans="1:11" ht="12" customHeight="1" x14ac:dyDescent="0.3">
      <c r="A46" s="269"/>
      <c r="B46" s="290"/>
      <c r="C46" s="290"/>
      <c r="D46" s="12" t="s">
        <v>85</v>
      </c>
      <c r="E46" s="279" t="s">
        <v>86</v>
      </c>
      <c r="F46" s="12"/>
      <c r="G46" s="222"/>
      <c r="H46" s="222"/>
      <c r="I46" s="12"/>
      <c r="J46" s="12"/>
      <c r="K46" s="12"/>
    </row>
    <row r="47" spans="1:11" ht="12" customHeight="1" thickBot="1" x14ac:dyDescent="0.35">
      <c r="A47" s="289"/>
      <c r="B47" s="294"/>
      <c r="C47" s="294"/>
      <c r="D47" s="33" t="s">
        <v>87</v>
      </c>
      <c r="E47" s="295"/>
      <c r="F47" s="33" t="s">
        <v>86</v>
      </c>
      <c r="G47" s="33" t="s">
        <v>86</v>
      </c>
      <c r="H47" s="33" t="s">
        <v>41</v>
      </c>
      <c r="I47" s="33" t="s">
        <v>86</v>
      </c>
      <c r="J47" s="33" t="s">
        <v>82</v>
      </c>
      <c r="K47" s="33" t="s">
        <v>82</v>
      </c>
    </row>
    <row r="48" spans="1:11" ht="12" customHeight="1" thickTop="1" x14ac:dyDescent="0.3">
      <c r="A48" s="34">
        <v>1</v>
      </c>
      <c r="B48" s="281" t="s">
        <v>179</v>
      </c>
      <c r="C48" s="282"/>
      <c r="D48" s="37">
        <v>55</v>
      </c>
      <c r="E48" s="17">
        <v>127</v>
      </c>
      <c r="F48" s="38"/>
      <c r="G48" s="38"/>
      <c r="H48" s="38"/>
      <c r="I48" s="38"/>
      <c r="J48" s="37"/>
      <c r="K48" s="37">
        <v>232</v>
      </c>
    </row>
    <row r="49" spans="1:11" ht="12" customHeight="1" x14ac:dyDescent="0.3">
      <c r="A49" s="14">
        <v>2</v>
      </c>
      <c r="B49" s="283" t="s">
        <v>180</v>
      </c>
      <c r="C49" s="284"/>
      <c r="D49" s="37">
        <v>40</v>
      </c>
      <c r="E49" s="17">
        <v>95</v>
      </c>
      <c r="F49" s="16"/>
      <c r="G49" s="16"/>
      <c r="H49" s="16"/>
      <c r="I49" s="16"/>
      <c r="J49" s="17"/>
      <c r="K49" s="37">
        <v>237</v>
      </c>
    </row>
    <row r="50" spans="1:11" ht="12" customHeight="1" x14ac:dyDescent="0.3">
      <c r="A50" s="280" t="s">
        <v>83</v>
      </c>
      <c r="B50" s="280"/>
      <c r="C50" s="280"/>
      <c r="D50" s="43">
        <f>AVERAGE(D48:D49)</f>
        <v>47.5</v>
      </c>
      <c r="E50" s="44">
        <f>SUM(E48:E49)</f>
        <v>222</v>
      </c>
      <c r="F50" s="44">
        <f>SUM(F48:F49)</f>
        <v>0</v>
      </c>
      <c r="G50" s="44"/>
      <c r="H50" s="44"/>
      <c r="I50" s="44">
        <f>SUM(I48:I49)</f>
        <v>0</v>
      </c>
      <c r="J50" s="44">
        <f>SUM(J48:J49)</f>
        <v>0</v>
      </c>
      <c r="K50" s="44">
        <f>SUM(K48:K49)</f>
        <v>469</v>
      </c>
    </row>
    <row r="51" spans="1:11" ht="12" customHeight="1" x14ac:dyDescent="0.3">
      <c r="B51" s="48"/>
      <c r="C51" s="48"/>
    </row>
    <row r="52" spans="1:11" ht="12" customHeight="1" x14ac:dyDescent="0.3">
      <c r="B52" s="48"/>
      <c r="C52" s="48"/>
    </row>
    <row r="53" spans="1:11" ht="12" customHeight="1" x14ac:dyDescent="0.3">
      <c r="B53" s="48"/>
      <c r="C53" s="48"/>
    </row>
    <row r="54" spans="1:11" ht="12" customHeight="1" x14ac:dyDescent="0.3">
      <c r="B54" s="48"/>
      <c r="C54" s="48"/>
    </row>
    <row r="55" spans="1:11" ht="12" customHeight="1" x14ac:dyDescent="0.3">
      <c r="B55" s="48"/>
      <c r="C55" s="48"/>
    </row>
    <row r="56" spans="1:11" ht="12" customHeight="1" x14ac:dyDescent="0.3">
      <c r="B56" s="48"/>
      <c r="C56" s="48"/>
    </row>
    <row r="57" spans="1:11" ht="12" customHeight="1" x14ac:dyDescent="0.3">
      <c r="B57" s="48"/>
      <c r="C57" s="48"/>
    </row>
    <row r="58" spans="1:11" ht="12" customHeight="1" x14ac:dyDescent="0.3">
      <c r="B58" s="48"/>
      <c r="C58" s="48"/>
    </row>
    <row r="59" spans="1:11" ht="12" customHeight="1" x14ac:dyDescent="0.3">
      <c r="B59" s="48"/>
      <c r="C59" s="48"/>
    </row>
    <row r="60" spans="1:11" ht="12" customHeight="1" x14ac:dyDescent="0.3">
      <c r="B60" s="48"/>
      <c r="C60" s="48"/>
    </row>
    <row r="61" spans="1:11" ht="12" customHeight="1" x14ac:dyDescent="0.3">
      <c r="B61" s="48"/>
      <c r="C61" s="48"/>
    </row>
    <row r="62" spans="1:11" ht="12" customHeight="1" x14ac:dyDescent="0.3">
      <c r="B62" s="48"/>
      <c r="C62" s="48"/>
    </row>
    <row r="63" spans="1:11" ht="12" customHeight="1" x14ac:dyDescent="0.3">
      <c r="B63" s="48"/>
      <c r="C63" s="48"/>
    </row>
    <row r="64" spans="1:11" ht="12" customHeight="1" x14ac:dyDescent="0.3">
      <c r="B64" s="48"/>
      <c r="C64" s="48"/>
    </row>
    <row r="65" spans="2:3" ht="12" customHeight="1" x14ac:dyDescent="0.3">
      <c r="B65" s="48"/>
      <c r="C65" s="48"/>
    </row>
    <row r="66" spans="2:3" ht="12" customHeight="1" x14ac:dyDescent="0.3">
      <c r="B66" s="48"/>
      <c r="C66" s="48"/>
    </row>
    <row r="67" spans="2:3" ht="12" customHeight="1" x14ac:dyDescent="0.3">
      <c r="B67" s="48"/>
      <c r="C67" s="48"/>
    </row>
    <row r="68" spans="2:3" ht="12" customHeight="1" x14ac:dyDescent="0.3">
      <c r="B68" s="48"/>
      <c r="C68" s="48"/>
    </row>
    <row r="69" spans="2:3" ht="12" customHeight="1" x14ac:dyDescent="0.3">
      <c r="B69" s="48"/>
      <c r="C69" s="48"/>
    </row>
    <row r="70" spans="2:3" ht="12" customHeight="1" x14ac:dyDescent="0.3">
      <c r="B70" s="48"/>
      <c r="C70" s="48"/>
    </row>
    <row r="71" spans="2:3" ht="12" customHeight="1" x14ac:dyDescent="0.3">
      <c r="B71" s="48"/>
      <c r="C71" s="48"/>
    </row>
    <row r="72" spans="2:3" ht="12" customHeight="1" x14ac:dyDescent="0.3">
      <c r="B72" s="48"/>
      <c r="C72" s="48"/>
    </row>
    <row r="73" spans="2:3" ht="12" customHeight="1" x14ac:dyDescent="0.3">
      <c r="B73" s="48"/>
      <c r="C73" s="48"/>
    </row>
    <row r="74" spans="2:3" ht="12" customHeight="1" x14ac:dyDescent="0.3">
      <c r="B74" s="48"/>
      <c r="C74" s="48"/>
    </row>
    <row r="75" spans="2:3" ht="12" customHeight="1" x14ac:dyDescent="0.3">
      <c r="B75" s="48"/>
      <c r="C75" s="48"/>
    </row>
    <row r="76" spans="2:3" ht="12" customHeight="1" x14ac:dyDescent="0.3">
      <c r="B76" s="48"/>
      <c r="C76" s="48"/>
    </row>
    <row r="77" spans="2:3" ht="12" customHeight="1" x14ac:dyDescent="0.3">
      <c r="B77" s="48"/>
      <c r="C77" s="48"/>
    </row>
    <row r="78" spans="2:3" ht="12" customHeight="1" x14ac:dyDescent="0.3">
      <c r="B78" s="48"/>
      <c r="C78" s="48"/>
    </row>
    <row r="79" spans="2:3" ht="12" customHeight="1" x14ac:dyDescent="0.3">
      <c r="B79" s="48"/>
      <c r="C79" s="48"/>
    </row>
    <row r="80" spans="2:3" ht="12" customHeight="1" x14ac:dyDescent="0.3">
      <c r="B80" s="48"/>
      <c r="C80" s="48"/>
    </row>
    <row r="81" spans="2:3" ht="12" customHeight="1" x14ac:dyDescent="0.3">
      <c r="B81" s="48"/>
      <c r="C81" s="48"/>
    </row>
    <row r="82" spans="2:3" ht="12" customHeight="1" x14ac:dyDescent="0.3">
      <c r="B82" s="48"/>
      <c r="C82" s="48"/>
    </row>
    <row r="83" spans="2:3" ht="12" customHeight="1" x14ac:dyDescent="0.3">
      <c r="B83" s="48"/>
      <c r="C83" s="48"/>
    </row>
    <row r="84" spans="2:3" ht="12" customHeight="1" x14ac:dyDescent="0.3">
      <c r="B84" s="48"/>
      <c r="C84" s="48"/>
    </row>
    <row r="85" spans="2:3" ht="12" customHeight="1" x14ac:dyDescent="0.3">
      <c r="B85" s="48"/>
      <c r="C85" s="48"/>
    </row>
    <row r="86" spans="2:3" ht="12" customHeight="1" x14ac:dyDescent="0.3">
      <c r="B86" s="48"/>
      <c r="C86" s="48"/>
    </row>
    <row r="87" spans="2:3" ht="12" customHeight="1" x14ac:dyDescent="0.3">
      <c r="B87" s="48"/>
      <c r="C87" s="48"/>
    </row>
    <row r="88" spans="2:3" ht="12" customHeight="1" x14ac:dyDescent="0.3">
      <c r="B88" s="48"/>
      <c r="C88" s="48"/>
    </row>
    <row r="89" spans="2:3" ht="12" customHeight="1" x14ac:dyDescent="0.3">
      <c r="B89" s="48"/>
      <c r="C89" s="48"/>
    </row>
    <row r="90" spans="2:3" ht="12" customHeight="1" x14ac:dyDescent="0.3">
      <c r="B90" s="48"/>
      <c r="C90" s="48"/>
    </row>
    <row r="91" spans="2:3" ht="12" customHeight="1" x14ac:dyDescent="0.3">
      <c r="B91" s="48"/>
      <c r="C91" s="48"/>
    </row>
    <row r="92" spans="2:3" ht="12" customHeight="1" x14ac:dyDescent="0.3">
      <c r="B92" s="48"/>
      <c r="C92" s="48"/>
    </row>
    <row r="93" spans="2:3" ht="12" customHeight="1" x14ac:dyDescent="0.3">
      <c r="B93" s="48"/>
      <c r="C93" s="48"/>
    </row>
    <row r="94" spans="2:3" ht="12" customHeight="1" x14ac:dyDescent="0.3">
      <c r="B94" s="48"/>
      <c r="C94" s="48"/>
    </row>
    <row r="95" spans="2:3" ht="12" customHeight="1" x14ac:dyDescent="0.3">
      <c r="B95" s="48"/>
      <c r="C95" s="48"/>
    </row>
    <row r="96" spans="2:3" ht="12" customHeight="1" x14ac:dyDescent="0.3">
      <c r="B96" s="48"/>
      <c r="C96" s="48"/>
    </row>
    <row r="97" spans="2:3" ht="12" customHeight="1" x14ac:dyDescent="0.3">
      <c r="B97" s="48"/>
      <c r="C97" s="48"/>
    </row>
    <row r="98" spans="2:3" ht="12" customHeight="1" x14ac:dyDescent="0.3">
      <c r="B98" s="48"/>
      <c r="C98" s="48"/>
    </row>
    <row r="99" spans="2:3" ht="12" customHeight="1" x14ac:dyDescent="0.3">
      <c r="B99" s="48"/>
      <c r="C99" s="48"/>
    </row>
    <row r="100" spans="2:3" ht="12" customHeight="1" x14ac:dyDescent="0.3">
      <c r="B100" s="48"/>
      <c r="C100" s="48"/>
    </row>
    <row r="101" spans="2:3" ht="12" customHeight="1" x14ac:dyDescent="0.3">
      <c r="B101" s="48"/>
      <c r="C101" s="48"/>
    </row>
    <row r="102" spans="2:3" ht="12" customHeight="1" x14ac:dyDescent="0.3">
      <c r="B102" s="48"/>
      <c r="C102" s="48"/>
    </row>
    <row r="103" spans="2:3" ht="12" customHeight="1" x14ac:dyDescent="0.3">
      <c r="B103" s="48"/>
      <c r="C103" s="48"/>
    </row>
    <row r="104" spans="2:3" ht="12" customHeight="1" x14ac:dyDescent="0.3">
      <c r="B104" s="48"/>
      <c r="C104" s="48"/>
    </row>
    <row r="105" spans="2:3" ht="12" customHeight="1" x14ac:dyDescent="0.3">
      <c r="B105" s="48"/>
      <c r="C105" s="48"/>
    </row>
    <row r="106" spans="2:3" ht="12" customHeight="1" x14ac:dyDescent="0.3">
      <c r="B106" s="48"/>
      <c r="C106" s="48"/>
    </row>
    <row r="107" spans="2:3" ht="12" customHeight="1" x14ac:dyDescent="0.3">
      <c r="B107" s="48"/>
      <c r="C107" s="48"/>
    </row>
    <row r="108" spans="2:3" ht="12" customHeight="1" x14ac:dyDescent="0.3">
      <c r="B108" s="48"/>
      <c r="C108" s="48"/>
    </row>
    <row r="109" spans="2:3" ht="12" customHeight="1" x14ac:dyDescent="0.3">
      <c r="B109" s="48"/>
      <c r="C109" s="48"/>
    </row>
  </sheetData>
  <mergeCells count="50">
    <mergeCell ref="B7:B12"/>
    <mergeCell ref="C7:C12"/>
    <mergeCell ref="E11:E12"/>
    <mergeCell ref="A23:C23"/>
    <mergeCell ref="B3:C3"/>
    <mergeCell ref="D3:K3"/>
    <mergeCell ref="A4:A12"/>
    <mergeCell ref="B4:C6"/>
    <mergeCell ref="D4:E4"/>
    <mergeCell ref="D5:E10"/>
    <mergeCell ref="F5:F10"/>
    <mergeCell ref="I5:I10"/>
    <mergeCell ref="J5:J10"/>
    <mergeCell ref="K5:K10"/>
    <mergeCell ref="G5:G10"/>
    <mergeCell ref="H5:H10"/>
    <mergeCell ref="B25:C25"/>
    <mergeCell ref="D25:K25"/>
    <mergeCell ref="A26:A34"/>
    <mergeCell ref="B26:C28"/>
    <mergeCell ref="D26:E26"/>
    <mergeCell ref="D27:E32"/>
    <mergeCell ref="F27:F32"/>
    <mergeCell ref="I27:I32"/>
    <mergeCell ref="J27:J32"/>
    <mergeCell ref="K27:K32"/>
    <mergeCell ref="B29:B34"/>
    <mergeCell ref="C29:C34"/>
    <mergeCell ref="E33:E34"/>
    <mergeCell ref="G27:G32"/>
    <mergeCell ref="H27:H32"/>
    <mergeCell ref="D38:K38"/>
    <mergeCell ref="A39:A47"/>
    <mergeCell ref="B39:C41"/>
    <mergeCell ref="D39:E39"/>
    <mergeCell ref="D40:E45"/>
    <mergeCell ref="F40:F45"/>
    <mergeCell ref="I40:I45"/>
    <mergeCell ref="J40:J45"/>
    <mergeCell ref="K40:K45"/>
    <mergeCell ref="B42:B47"/>
    <mergeCell ref="C42:C47"/>
    <mergeCell ref="E46:E47"/>
    <mergeCell ref="G40:G45"/>
    <mergeCell ref="H40:H45"/>
    <mergeCell ref="A50:C50"/>
    <mergeCell ref="B48:C48"/>
    <mergeCell ref="B49:C49"/>
    <mergeCell ref="A36:C36"/>
    <mergeCell ref="B38:C3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0487B-7AF7-43DA-9B97-EC4623EDC2E3}">
  <dimension ref="A1:T130"/>
  <sheetViews>
    <sheetView topLeftCell="C7" zoomScaleNormal="100" workbookViewId="0">
      <selection activeCell="R21" sqref="R21"/>
    </sheetView>
  </sheetViews>
  <sheetFormatPr defaultColWidth="9.21875" defaultRowHeight="14.4" x14ac:dyDescent="0.3"/>
  <cols>
    <col min="1" max="1" width="5.44140625" style="6" customWidth="1"/>
    <col min="2" max="2" width="7.5546875" style="47" customWidth="1"/>
    <col min="3" max="3" width="6.77734375" style="46" customWidth="1"/>
    <col min="4" max="4" width="6.77734375" customWidth="1"/>
    <col min="5" max="5" width="5.5546875" customWidth="1"/>
    <col min="6" max="6" width="5" customWidth="1"/>
    <col min="7" max="9" width="13.21875" customWidth="1"/>
    <col min="10" max="10" width="13.21875" style="48" customWidth="1"/>
    <col min="11" max="11" width="12.77734375" customWidth="1"/>
    <col min="12" max="12" width="13" customWidth="1"/>
    <col min="13" max="15" width="12.77734375" customWidth="1"/>
    <col min="18" max="18" width="10.5546875" customWidth="1"/>
  </cols>
  <sheetData>
    <row r="1" spans="1:20" ht="12.6" customHeight="1" x14ac:dyDescent="0.3">
      <c r="A1" s="29" t="s">
        <v>88</v>
      </c>
      <c r="B1"/>
      <c r="C1" s="30"/>
      <c r="G1" s="193" t="s">
        <v>88</v>
      </c>
      <c r="J1"/>
    </row>
    <row r="2" spans="1:20" ht="12.6" customHeight="1" x14ac:dyDescent="0.3">
      <c r="B2" s="30"/>
      <c r="C2" s="30"/>
      <c r="J2"/>
    </row>
    <row r="3" spans="1:20" s="6" customFormat="1" ht="12.6" customHeight="1" x14ac:dyDescent="0.25">
      <c r="B3" s="302"/>
      <c r="C3" s="302"/>
      <c r="D3" s="303" t="s">
        <v>306</v>
      </c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304"/>
      <c r="R3" s="305"/>
    </row>
    <row r="4" spans="1:20" s="6" customFormat="1" ht="12.6" customHeight="1" x14ac:dyDescent="0.25">
      <c r="A4" s="311" t="s">
        <v>74</v>
      </c>
      <c r="B4" s="314" t="s">
        <v>75</v>
      </c>
      <c r="C4" s="315"/>
      <c r="D4" s="303" t="s">
        <v>28</v>
      </c>
      <c r="E4" s="304"/>
      <c r="F4" s="305"/>
      <c r="G4" s="50" t="s">
        <v>30</v>
      </c>
      <c r="H4" s="50" t="s">
        <v>32</v>
      </c>
      <c r="I4" s="50" t="s">
        <v>33</v>
      </c>
      <c r="J4" s="50" t="s">
        <v>125</v>
      </c>
      <c r="K4" s="49" t="s">
        <v>35</v>
      </c>
      <c r="L4" s="49" t="s">
        <v>37</v>
      </c>
      <c r="M4" s="50" t="s">
        <v>134</v>
      </c>
      <c r="N4" s="50">
        <v>43003</v>
      </c>
      <c r="O4" s="50">
        <v>44501</v>
      </c>
      <c r="P4" s="50">
        <v>45001</v>
      </c>
      <c r="Q4" s="50">
        <v>45003</v>
      </c>
      <c r="R4" s="50">
        <v>45004</v>
      </c>
    </row>
    <row r="5" spans="1:20" s="6" customFormat="1" ht="12.6" customHeight="1" x14ac:dyDescent="0.25">
      <c r="A5" s="312"/>
      <c r="B5" s="316"/>
      <c r="C5" s="317"/>
      <c r="D5" s="298" t="s">
        <v>201</v>
      </c>
      <c r="E5" s="320"/>
      <c r="F5" s="321"/>
      <c r="G5" s="306" t="s">
        <v>156</v>
      </c>
      <c r="H5" s="301" t="s">
        <v>235</v>
      </c>
      <c r="I5" s="301" t="s">
        <v>157</v>
      </c>
      <c r="J5" s="301" t="s">
        <v>158</v>
      </c>
      <c r="K5" s="306" t="s">
        <v>160</v>
      </c>
      <c r="L5" s="306" t="s">
        <v>161</v>
      </c>
      <c r="M5" s="298" t="s">
        <v>196</v>
      </c>
      <c r="N5" s="301" t="s">
        <v>197</v>
      </c>
      <c r="O5" s="301" t="s">
        <v>198</v>
      </c>
      <c r="P5" s="301" t="s">
        <v>139</v>
      </c>
      <c r="Q5" s="301" t="s">
        <v>163</v>
      </c>
      <c r="R5" s="301" t="s">
        <v>199</v>
      </c>
    </row>
    <row r="6" spans="1:20" s="6" customFormat="1" ht="12.6" customHeight="1" x14ac:dyDescent="0.25">
      <c r="A6" s="312"/>
      <c r="B6" s="318"/>
      <c r="C6" s="319"/>
      <c r="D6" s="322"/>
      <c r="E6" s="323"/>
      <c r="F6" s="324"/>
      <c r="G6" s="306"/>
      <c r="H6" s="307"/>
      <c r="I6" s="307"/>
      <c r="J6" s="307"/>
      <c r="K6" s="306"/>
      <c r="L6" s="306"/>
      <c r="M6" s="299"/>
      <c r="N6" s="296"/>
      <c r="O6" s="296"/>
      <c r="P6" s="307"/>
      <c r="Q6" s="307"/>
      <c r="R6" s="307"/>
    </row>
    <row r="7" spans="1:20" s="6" customFormat="1" ht="12.6" customHeight="1" x14ac:dyDescent="0.25">
      <c r="A7" s="312"/>
      <c r="B7" s="328" t="s">
        <v>80</v>
      </c>
      <c r="C7" s="328" t="s">
        <v>81</v>
      </c>
      <c r="D7" s="322"/>
      <c r="E7" s="323"/>
      <c r="F7" s="324"/>
      <c r="G7" s="306"/>
      <c r="H7" s="307"/>
      <c r="I7" s="307"/>
      <c r="J7" s="307"/>
      <c r="K7" s="306"/>
      <c r="L7" s="306"/>
      <c r="M7" s="299"/>
      <c r="N7" s="296"/>
      <c r="O7" s="296"/>
      <c r="P7" s="307"/>
      <c r="Q7" s="307"/>
      <c r="R7" s="307"/>
    </row>
    <row r="8" spans="1:20" s="6" customFormat="1" ht="12.6" customHeight="1" x14ac:dyDescent="0.25">
      <c r="A8" s="312"/>
      <c r="B8" s="329"/>
      <c r="C8" s="329"/>
      <c r="D8" s="322"/>
      <c r="E8" s="323"/>
      <c r="F8" s="324"/>
      <c r="G8" s="306"/>
      <c r="H8" s="307"/>
      <c r="I8" s="307"/>
      <c r="J8" s="307"/>
      <c r="K8" s="306"/>
      <c r="L8" s="306"/>
      <c r="M8" s="299"/>
      <c r="N8" s="296"/>
      <c r="O8" s="296"/>
      <c r="P8" s="307"/>
      <c r="Q8" s="307"/>
      <c r="R8" s="307"/>
    </row>
    <row r="9" spans="1:20" s="6" customFormat="1" ht="12.6" customHeight="1" x14ac:dyDescent="0.25">
      <c r="A9" s="312"/>
      <c r="B9" s="329"/>
      <c r="C9" s="329"/>
      <c r="D9" s="322"/>
      <c r="E9" s="323"/>
      <c r="F9" s="324"/>
      <c r="G9" s="306"/>
      <c r="H9" s="307"/>
      <c r="I9" s="307"/>
      <c r="J9" s="307"/>
      <c r="K9" s="306"/>
      <c r="L9" s="306"/>
      <c r="M9" s="299"/>
      <c r="N9" s="296"/>
      <c r="O9" s="296"/>
      <c r="P9" s="307"/>
      <c r="Q9" s="307"/>
      <c r="R9" s="307"/>
    </row>
    <row r="10" spans="1:20" s="6" customFormat="1" ht="12.6" customHeight="1" x14ac:dyDescent="0.25">
      <c r="A10" s="312"/>
      <c r="B10" s="329"/>
      <c r="C10" s="329"/>
      <c r="D10" s="325"/>
      <c r="E10" s="326"/>
      <c r="F10" s="327"/>
      <c r="G10" s="306"/>
      <c r="H10" s="308"/>
      <c r="I10" s="308"/>
      <c r="J10" s="308"/>
      <c r="K10" s="306"/>
      <c r="L10" s="306"/>
      <c r="M10" s="300"/>
      <c r="N10" s="297"/>
      <c r="O10" s="297"/>
      <c r="P10" s="308"/>
      <c r="Q10" s="308"/>
      <c r="R10" s="308"/>
    </row>
    <row r="11" spans="1:20" s="6" customFormat="1" ht="12.6" customHeight="1" x14ac:dyDescent="0.25">
      <c r="A11" s="312"/>
      <c r="B11" s="329"/>
      <c r="C11" s="329"/>
      <c r="D11" s="51" t="s">
        <v>85</v>
      </c>
      <c r="E11" s="301" t="s">
        <v>82</v>
      </c>
      <c r="F11" s="301" t="s">
        <v>86</v>
      </c>
      <c r="G11" s="51" t="s">
        <v>34</v>
      </c>
      <c r="H11" s="51" t="s">
        <v>31</v>
      </c>
      <c r="I11" s="51" t="s">
        <v>124</v>
      </c>
      <c r="J11" s="51" t="s">
        <v>159</v>
      </c>
      <c r="K11" s="51" t="s">
        <v>36</v>
      </c>
      <c r="L11" s="51" t="s">
        <v>38</v>
      </c>
      <c r="M11" s="51" t="s">
        <v>36</v>
      </c>
      <c r="N11" s="51" t="s">
        <v>140</v>
      </c>
      <c r="O11" s="51" t="s">
        <v>36</v>
      </c>
      <c r="P11" s="51" t="s">
        <v>162</v>
      </c>
      <c r="Q11" s="51" t="s">
        <v>39</v>
      </c>
      <c r="R11" s="51"/>
    </row>
    <row r="12" spans="1:20" s="6" customFormat="1" ht="12.6" customHeight="1" thickBot="1" x14ac:dyDescent="0.3">
      <c r="A12" s="313"/>
      <c r="B12" s="330"/>
      <c r="C12" s="330"/>
      <c r="D12" s="52" t="s">
        <v>87</v>
      </c>
      <c r="E12" s="310"/>
      <c r="F12" s="310"/>
      <c r="G12" s="52" t="s">
        <v>82</v>
      </c>
      <c r="H12" s="52" t="s">
        <v>82</v>
      </c>
      <c r="I12" s="52" t="s">
        <v>82</v>
      </c>
      <c r="J12" s="52" t="s">
        <v>82</v>
      </c>
      <c r="K12" s="52" t="s">
        <v>82</v>
      </c>
      <c r="L12" s="52" t="s">
        <v>82</v>
      </c>
      <c r="M12" s="52" t="s">
        <v>82</v>
      </c>
      <c r="N12" s="52" t="s">
        <v>82</v>
      </c>
      <c r="O12" s="52" t="s">
        <v>82</v>
      </c>
      <c r="P12" s="52" t="s">
        <v>41</v>
      </c>
      <c r="Q12" s="52" t="s">
        <v>41</v>
      </c>
      <c r="R12" s="52" t="s">
        <v>82</v>
      </c>
    </row>
    <row r="13" spans="1:20" s="6" customFormat="1" ht="12.6" customHeight="1" thickTop="1" x14ac:dyDescent="0.25">
      <c r="A13" s="34">
        <v>1</v>
      </c>
      <c r="B13" s="35" t="s">
        <v>181</v>
      </c>
      <c r="C13" s="35" t="s">
        <v>182</v>
      </c>
      <c r="D13" s="38"/>
      <c r="E13" s="37"/>
      <c r="F13" s="38">
        <f t="shared" ref="F13:F22" si="0">E13*D13/100</f>
        <v>0</v>
      </c>
      <c r="G13" s="37">
        <v>289.10000000000002</v>
      </c>
      <c r="H13" s="37"/>
      <c r="I13" s="37"/>
      <c r="J13" s="37"/>
      <c r="K13" s="38">
        <v>243.1</v>
      </c>
      <c r="L13" s="37"/>
      <c r="M13" s="17"/>
      <c r="N13" s="37"/>
      <c r="O13" s="37"/>
      <c r="P13" s="37"/>
      <c r="Q13" s="37"/>
      <c r="R13" s="37"/>
      <c r="T13" s="39"/>
    </row>
    <row r="14" spans="1:20" s="6" customFormat="1" ht="12.6" customHeight="1" x14ac:dyDescent="0.25">
      <c r="A14" s="14">
        <v>2</v>
      </c>
      <c r="B14" s="40" t="str">
        <f>C13</f>
        <v>A 1+00</v>
      </c>
      <c r="C14" s="36" t="s">
        <v>183</v>
      </c>
      <c r="D14" s="38"/>
      <c r="E14" s="17"/>
      <c r="F14" s="38">
        <f t="shared" si="0"/>
        <v>0</v>
      </c>
      <c r="G14" s="17">
        <v>300</v>
      </c>
      <c r="H14" s="37"/>
      <c r="I14" s="37"/>
      <c r="J14" s="17"/>
      <c r="K14" s="16">
        <v>250</v>
      </c>
      <c r="L14" s="17"/>
      <c r="M14" s="17"/>
      <c r="N14" s="17"/>
      <c r="O14" s="17"/>
      <c r="P14" s="17"/>
      <c r="Q14" s="17"/>
      <c r="R14" s="17"/>
      <c r="T14" s="39"/>
    </row>
    <row r="15" spans="1:20" s="6" customFormat="1" ht="12.6" customHeight="1" x14ac:dyDescent="0.25">
      <c r="A15" s="34">
        <v>3</v>
      </c>
      <c r="B15" s="40" t="str">
        <f t="shared" ref="B15:B22" si="1">C14</f>
        <v>A 2+00</v>
      </c>
      <c r="C15" s="36" t="s">
        <v>184</v>
      </c>
      <c r="D15" s="38"/>
      <c r="E15" s="17"/>
      <c r="F15" s="38">
        <f t="shared" si="0"/>
        <v>0</v>
      </c>
      <c r="G15" s="17">
        <v>324.3</v>
      </c>
      <c r="H15" s="37"/>
      <c r="I15" s="37"/>
      <c r="J15" s="17"/>
      <c r="K15" s="16">
        <v>271.3</v>
      </c>
      <c r="L15" s="17"/>
      <c r="M15" s="17"/>
      <c r="N15" s="17"/>
      <c r="O15" s="17"/>
      <c r="P15" s="17"/>
      <c r="Q15" s="17"/>
      <c r="R15" s="17"/>
      <c r="T15" s="39"/>
    </row>
    <row r="16" spans="1:20" s="6" customFormat="1" ht="12.6" customHeight="1" x14ac:dyDescent="0.25">
      <c r="A16" s="34">
        <v>4</v>
      </c>
      <c r="B16" s="40" t="str">
        <f t="shared" si="1"/>
        <v>A 3+00</v>
      </c>
      <c r="C16" s="36" t="s">
        <v>185</v>
      </c>
      <c r="D16" s="38"/>
      <c r="E16" s="17"/>
      <c r="F16" s="38">
        <f t="shared" si="0"/>
        <v>0</v>
      </c>
      <c r="G16" s="17">
        <v>300</v>
      </c>
      <c r="H16" s="37"/>
      <c r="I16" s="37"/>
      <c r="J16" s="17"/>
      <c r="K16" s="16">
        <v>250</v>
      </c>
      <c r="L16" s="17"/>
      <c r="M16" s="17"/>
      <c r="N16" s="17"/>
      <c r="O16" s="17"/>
      <c r="P16" s="17"/>
      <c r="Q16" s="17"/>
      <c r="R16" s="17"/>
      <c r="T16" s="39"/>
    </row>
    <row r="17" spans="1:20" s="6" customFormat="1" ht="12.6" customHeight="1" x14ac:dyDescent="0.25">
      <c r="A17" s="34">
        <v>5</v>
      </c>
      <c r="B17" s="40" t="str">
        <f t="shared" si="1"/>
        <v>A 4+00</v>
      </c>
      <c r="C17" s="36" t="s">
        <v>186</v>
      </c>
      <c r="D17" s="38"/>
      <c r="E17" s="17"/>
      <c r="F17" s="38">
        <f t="shared" si="0"/>
        <v>0</v>
      </c>
      <c r="G17" s="17">
        <v>300</v>
      </c>
      <c r="H17" s="37"/>
      <c r="I17" s="37"/>
      <c r="J17" s="17"/>
      <c r="K17" s="16">
        <v>250</v>
      </c>
      <c r="L17" s="17"/>
      <c r="M17" s="17"/>
      <c r="N17" s="17"/>
      <c r="O17" s="17"/>
      <c r="P17" s="17"/>
      <c r="Q17" s="17"/>
      <c r="R17" s="17"/>
      <c r="T17" s="39"/>
    </row>
    <row r="18" spans="1:20" s="6" customFormat="1" ht="12.6" customHeight="1" x14ac:dyDescent="0.25">
      <c r="A18" s="34">
        <v>6</v>
      </c>
      <c r="B18" s="40" t="str">
        <f t="shared" si="1"/>
        <v>A 5+00</v>
      </c>
      <c r="C18" s="36" t="s">
        <v>187</v>
      </c>
      <c r="D18" s="38"/>
      <c r="E18" s="17"/>
      <c r="F18" s="38">
        <f t="shared" si="0"/>
        <v>0</v>
      </c>
      <c r="G18" s="17">
        <v>360.7</v>
      </c>
      <c r="H18" s="37"/>
      <c r="I18" s="37"/>
      <c r="J18" s="17"/>
      <c r="K18" s="16">
        <v>306.89999999999998</v>
      </c>
      <c r="L18" s="17"/>
      <c r="M18" s="17"/>
      <c r="N18" s="17"/>
      <c r="O18" s="16">
        <v>0.3</v>
      </c>
      <c r="P18" s="17"/>
      <c r="Q18" s="17"/>
      <c r="R18" s="17"/>
      <c r="T18" s="39"/>
    </row>
    <row r="19" spans="1:20" s="6" customFormat="1" ht="12.6" customHeight="1" x14ac:dyDescent="0.25">
      <c r="A19" s="34">
        <v>7</v>
      </c>
      <c r="B19" s="40" t="str">
        <f t="shared" si="1"/>
        <v>A 6+00</v>
      </c>
      <c r="C19" s="36" t="s">
        <v>188</v>
      </c>
      <c r="D19" s="38"/>
      <c r="E19" s="17"/>
      <c r="F19" s="38">
        <f t="shared" si="0"/>
        <v>0</v>
      </c>
      <c r="G19" s="17">
        <v>312.39999999999998</v>
      </c>
      <c r="H19" s="37"/>
      <c r="I19" s="37"/>
      <c r="J19" s="17"/>
      <c r="K19" s="16">
        <v>262.39999999999998</v>
      </c>
      <c r="L19" s="17"/>
      <c r="M19" s="17"/>
      <c r="N19" s="17"/>
      <c r="O19" s="17"/>
      <c r="P19" s="17"/>
      <c r="Q19" s="17"/>
      <c r="R19" s="17"/>
      <c r="T19" s="39"/>
    </row>
    <row r="20" spans="1:20" s="6" customFormat="1" ht="12.6" customHeight="1" x14ac:dyDescent="0.25">
      <c r="A20" s="34">
        <v>8</v>
      </c>
      <c r="B20" s="40" t="str">
        <f t="shared" si="1"/>
        <v>A 7+00</v>
      </c>
      <c r="C20" s="36" t="s">
        <v>189</v>
      </c>
      <c r="D20" s="38"/>
      <c r="E20" s="17"/>
      <c r="F20" s="38">
        <f t="shared" si="0"/>
        <v>0</v>
      </c>
      <c r="G20" s="17">
        <v>261.60000000000002</v>
      </c>
      <c r="H20" s="37"/>
      <c r="I20" s="37"/>
      <c r="J20" s="17"/>
      <c r="K20" s="16">
        <v>216.6</v>
      </c>
      <c r="L20" s="17"/>
      <c r="M20" s="17"/>
      <c r="N20" s="17"/>
      <c r="O20" s="16">
        <v>0.8</v>
      </c>
      <c r="P20" s="17"/>
      <c r="Q20" s="17"/>
      <c r="R20" s="17"/>
      <c r="T20" s="39"/>
    </row>
    <row r="21" spans="1:20" s="6" customFormat="1" ht="12.6" customHeight="1" x14ac:dyDescent="0.25">
      <c r="A21" s="34">
        <v>9</v>
      </c>
      <c r="B21" s="40" t="str">
        <f t="shared" si="1"/>
        <v>A 8+00</v>
      </c>
      <c r="C21" s="36" t="s">
        <v>190</v>
      </c>
      <c r="D21" s="38"/>
      <c r="E21" s="16">
        <v>12.1</v>
      </c>
      <c r="F21" s="38">
        <f t="shared" si="0"/>
        <v>0</v>
      </c>
      <c r="G21" s="17">
        <v>296.39999999999998</v>
      </c>
      <c r="H21" s="37"/>
      <c r="I21" s="37">
        <v>8</v>
      </c>
      <c r="J21" s="17">
        <v>25</v>
      </c>
      <c r="K21" s="16">
        <v>250.1</v>
      </c>
      <c r="L21" s="17"/>
      <c r="M21" s="17">
        <v>12.1</v>
      </c>
      <c r="N21" s="17">
        <v>8</v>
      </c>
      <c r="O21" s="16">
        <v>0.3</v>
      </c>
      <c r="P21" s="16">
        <v>22.5</v>
      </c>
      <c r="Q21" s="16">
        <v>20.2</v>
      </c>
      <c r="R21" s="16">
        <v>24.1</v>
      </c>
      <c r="T21" s="39"/>
    </row>
    <row r="22" spans="1:20" s="6" customFormat="1" ht="12.6" customHeight="1" x14ac:dyDescent="0.25">
      <c r="A22" s="34">
        <v>10</v>
      </c>
      <c r="B22" s="40" t="str">
        <f t="shared" si="1"/>
        <v>A 9+00</v>
      </c>
      <c r="C22" s="36" t="s">
        <v>200</v>
      </c>
      <c r="D22" s="38"/>
      <c r="E22" s="17">
        <v>143.93</v>
      </c>
      <c r="F22" s="38">
        <f t="shared" si="0"/>
        <v>0</v>
      </c>
      <c r="G22" s="17">
        <v>51.6</v>
      </c>
      <c r="H22" s="37">
        <v>291.89999999999998</v>
      </c>
      <c r="I22" s="37"/>
      <c r="J22" s="17"/>
      <c r="K22" s="16">
        <v>41.6</v>
      </c>
      <c r="L22" s="16">
        <v>258.89999999999998</v>
      </c>
      <c r="M22" s="17"/>
      <c r="N22" s="17"/>
      <c r="O22" s="16">
        <v>17.899999999999999</v>
      </c>
      <c r="P22" s="17"/>
      <c r="Q22" s="17"/>
      <c r="R22" s="17"/>
      <c r="T22" s="39"/>
    </row>
    <row r="23" spans="1:20" s="6" customFormat="1" ht="12.6" customHeight="1" x14ac:dyDescent="0.25">
      <c r="A23" s="34">
        <v>11</v>
      </c>
      <c r="B23" s="40" t="s">
        <v>191</v>
      </c>
      <c r="C23" s="36" t="s">
        <v>192</v>
      </c>
      <c r="D23" s="38"/>
      <c r="E23" s="17"/>
      <c r="F23" s="38">
        <f t="shared" ref="F23:F25" si="2">E23*D23/100</f>
        <v>0</v>
      </c>
      <c r="G23" s="17">
        <v>240.9</v>
      </c>
      <c r="H23" s="37"/>
      <c r="I23" s="37"/>
      <c r="J23" s="17"/>
      <c r="K23" s="16">
        <v>200.9</v>
      </c>
      <c r="L23" s="17"/>
      <c r="M23" s="17"/>
      <c r="N23" s="17"/>
      <c r="O23" s="16">
        <v>0.8</v>
      </c>
      <c r="P23" s="17"/>
      <c r="Q23" s="17"/>
      <c r="R23" s="17"/>
      <c r="T23" s="39"/>
    </row>
    <row r="24" spans="1:20" s="6" customFormat="1" ht="12.6" customHeight="1" x14ac:dyDescent="0.25">
      <c r="A24" s="34">
        <v>12</v>
      </c>
      <c r="B24" s="283" t="s">
        <v>193</v>
      </c>
      <c r="C24" s="284"/>
      <c r="D24" s="38"/>
      <c r="E24" s="16">
        <v>37.799999999999997</v>
      </c>
      <c r="F24" s="38">
        <f t="shared" si="2"/>
        <v>0</v>
      </c>
      <c r="G24" s="17"/>
      <c r="H24" s="37"/>
      <c r="I24" s="37">
        <v>212</v>
      </c>
      <c r="J24" s="17"/>
      <c r="K24" s="16"/>
      <c r="L24" s="17"/>
      <c r="M24" s="16">
        <v>204.5</v>
      </c>
      <c r="N24" s="17">
        <v>169</v>
      </c>
      <c r="O24" s="16">
        <v>45</v>
      </c>
      <c r="P24" s="17"/>
      <c r="Q24" s="16">
        <v>25</v>
      </c>
      <c r="R24" s="17"/>
      <c r="T24" s="39"/>
    </row>
    <row r="25" spans="1:20" s="6" customFormat="1" ht="12.6" customHeight="1" x14ac:dyDescent="0.25">
      <c r="A25" s="34">
        <v>13</v>
      </c>
      <c r="B25" s="283" t="s">
        <v>194</v>
      </c>
      <c r="C25" s="284"/>
      <c r="D25" s="38"/>
      <c r="E25" s="16">
        <v>35.9</v>
      </c>
      <c r="F25" s="38">
        <f t="shared" si="2"/>
        <v>0</v>
      </c>
      <c r="G25" s="17"/>
      <c r="H25" s="37"/>
      <c r="I25" s="37">
        <v>218</v>
      </c>
      <c r="J25" s="17"/>
      <c r="K25" s="16"/>
      <c r="L25" s="17"/>
      <c r="M25" s="16">
        <v>207.9</v>
      </c>
      <c r="N25" s="17">
        <v>176</v>
      </c>
      <c r="O25" s="16">
        <v>45</v>
      </c>
      <c r="P25" s="17"/>
      <c r="Q25" s="16">
        <v>25</v>
      </c>
      <c r="R25" s="17"/>
      <c r="T25" s="39"/>
    </row>
    <row r="26" spans="1:20" s="53" customFormat="1" ht="12.6" customHeight="1" x14ac:dyDescent="0.2">
      <c r="A26" s="309" t="s">
        <v>79</v>
      </c>
      <c r="B26" s="309"/>
      <c r="C26" s="309"/>
      <c r="D26" s="20">
        <f t="shared" ref="D26" si="3">IFERROR(F26/E26*100,0)</f>
        <v>0</v>
      </c>
      <c r="E26" s="44">
        <f>SUM(E13:E25)</f>
        <v>229.73</v>
      </c>
      <c r="F26" s="44">
        <f>SUM(F13:F22)</f>
        <v>0</v>
      </c>
      <c r="G26" s="44">
        <f t="shared" ref="G26:O26" si="4">SUM(G13:G25)</f>
        <v>3037</v>
      </c>
      <c r="H26" s="44">
        <f t="shared" si="4"/>
        <v>291.89999999999998</v>
      </c>
      <c r="I26" s="44">
        <f t="shared" si="4"/>
        <v>438</v>
      </c>
      <c r="J26" s="44">
        <f t="shared" si="4"/>
        <v>25</v>
      </c>
      <c r="K26" s="44">
        <f t="shared" si="4"/>
        <v>2542.9</v>
      </c>
      <c r="L26" s="44">
        <f t="shared" si="4"/>
        <v>258.89999999999998</v>
      </c>
      <c r="M26" s="44">
        <f t="shared" si="4"/>
        <v>424.5</v>
      </c>
      <c r="N26" s="44">
        <f t="shared" si="4"/>
        <v>353</v>
      </c>
      <c r="O26" s="44">
        <f t="shared" si="4"/>
        <v>110.1</v>
      </c>
      <c r="P26" s="44">
        <f t="shared" ref="P26:R26" si="5">SUM(P13:P25)</f>
        <v>22.5</v>
      </c>
      <c r="Q26" s="44">
        <f t="shared" si="5"/>
        <v>70.2</v>
      </c>
      <c r="R26" s="44">
        <f t="shared" si="5"/>
        <v>24.1</v>
      </c>
      <c r="S26" s="44"/>
    </row>
    <row r="27" spans="1:20" s="53" customFormat="1" ht="12.6" customHeight="1" x14ac:dyDescent="0.2">
      <c r="A27" s="42"/>
      <c r="B27" s="42"/>
      <c r="C27" s="42"/>
      <c r="D27" s="44"/>
      <c r="E27" s="44"/>
      <c r="F27" s="20"/>
      <c r="G27" s="44"/>
      <c r="H27" s="44"/>
      <c r="I27" s="44"/>
      <c r="J27" s="54"/>
      <c r="K27" s="44"/>
      <c r="L27" s="44"/>
      <c r="M27" s="44"/>
      <c r="N27" s="44"/>
      <c r="O27" s="44"/>
    </row>
    <row r="28" spans="1:20" ht="12.6" customHeight="1" x14ac:dyDescent="0.3">
      <c r="B28" s="45"/>
      <c r="J28"/>
    </row>
    <row r="29" spans="1:20" ht="12.6" customHeight="1" x14ac:dyDescent="0.3">
      <c r="B29"/>
      <c r="C29"/>
      <c r="D29" s="55" t="s">
        <v>89</v>
      </c>
      <c r="I29" s="56"/>
      <c r="J29"/>
    </row>
    <row r="30" spans="1:20" ht="12.6" customHeight="1" x14ac:dyDescent="0.3">
      <c r="B30"/>
      <c r="C30"/>
      <c r="D30" s="57" t="s">
        <v>90</v>
      </c>
      <c r="E30" s="46"/>
      <c r="J30"/>
    </row>
    <row r="31" spans="1:20" ht="12.6" customHeight="1" x14ac:dyDescent="0.3">
      <c r="B31"/>
      <c r="C31"/>
      <c r="D31" s="46" t="s">
        <v>195</v>
      </c>
      <c r="J31"/>
    </row>
    <row r="32" spans="1:20" ht="12.6" customHeight="1" x14ac:dyDescent="0.3">
      <c r="J32"/>
    </row>
    <row r="33" spans="2:10" ht="12.6" customHeight="1" x14ac:dyDescent="0.3">
      <c r="J33"/>
    </row>
    <row r="34" spans="2:10" ht="12.6" customHeight="1" x14ac:dyDescent="0.3">
      <c r="J34"/>
    </row>
    <row r="35" spans="2:10" ht="12.6" customHeight="1" x14ac:dyDescent="0.3">
      <c r="J35"/>
    </row>
    <row r="36" spans="2:10" ht="11.1" customHeight="1" x14ac:dyDescent="0.3">
      <c r="B36" s="48"/>
      <c r="C36" s="48"/>
      <c r="J36"/>
    </row>
    <row r="37" spans="2:10" ht="11.1" customHeight="1" x14ac:dyDescent="0.3">
      <c r="B37" s="48"/>
      <c r="C37" s="48"/>
      <c r="J37"/>
    </row>
    <row r="38" spans="2:10" ht="11.1" customHeight="1" x14ac:dyDescent="0.3">
      <c r="B38" s="48"/>
      <c r="C38" s="48"/>
      <c r="J38"/>
    </row>
    <row r="39" spans="2:10" x14ac:dyDescent="0.3">
      <c r="B39" s="48"/>
      <c r="C39" s="48"/>
      <c r="J39"/>
    </row>
    <row r="40" spans="2:10" x14ac:dyDescent="0.3">
      <c r="B40" s="48"/>
      <c r="C40" s="48"/>
    </row>
    <row r="41" spans="2:10" x14ac:dyDescent="0.3">
      <c r="B41" s="48"/>
      <c r="C41" s="48"/>
    </row>
    <row r="42" spans="2:10" x14ac:dyDescent="0.3">
      <c r="B42" s="48"/>
      <c r="C42" s="48"/>
    </row>
    <row r="43" spans="2:10" x14ac:dyDescent="0.3">
      <c r="B43" s="48"/>
      <c r="C43" s="48"/>
    </row>
    <row r="44" spans="2:10" x14ac:dyDescent="0.3">
      <c r="B44" s="48"/>
      <c r="C44" s="48"/>
    </row>
    <row r="45" spans="2:10" x14ac:dyDescent="0.3">
      <c r="B45" s="48"/>
      <c r="C45" s="48"/>
    </row>
    <row r="46" spans="2:10" x14ac:dyDescent="0.3">
      <c r="B46" s="48"/>
      <c r="C46" s="48"/>
    </row>
    <row r="47" spans="2:10" x14ac:dyDescent="0.3">
      <c r="B47" s="48"/>
      <c r="C47" s="48"/>
    </row>
    <row r="48" spans="2:10" x14ac:dyDescent="0.3">
      <c r="B48" s="48"/>
      <c r="C48" s="48"/>
    </row>
    <row r="49" spans="2:3" x14ac:dyDescent="0.3">
      <c r="B49" s="48"/>
      <c r="C49" s="48"/>
    </row>
    <row r="50" spans="2:3" x14ac:dyDescent="0.3">
      <c r="B50" s="48"/>
      <c r="C50" s="48"/>
    </row>
    <row r="51" spans="2:3" x14ac:dyDescent="0.3">
      <c r="B51" s="48"/>
      <c r="C51" s="48"/>
    </row>
    <row r="52" spans="2:3" x14ac:dyDescent="0.3">
      <c r="B52" s="48"/>
      <c r="C52" s="48"/>
    </row>
    <row r="53" spans="2:3" x14ac:dyDescent="0.3">
      <c r="B53" s="48"/>
      <c r="C53" s="48"/>
    </row>
    <row r="54" spans="2:3" x14ac:dyDescent="0.3">
      <c r="B54" s="48"/>
      <c r="C54" s="48"/>
    </row>
    <row r="55" spans="2:3" x14ac:dyDescent="0.3">
      <c r="B55" s="48"/>
      <c r="C55" s="48"/>
    </row>
    <row r="56" spans="2:3" x14ac:dyDescent="0.3">
      <c r="B56" s="48"/>
      <c r="C56" s="48"/>
    </row>
    <row r="57" spans="2:3" x14ac:dyDescent="0.3">
      <c r="B57" s="48"/>
      <c r="C57" s="48"/>
    </row>
    <row r="58" spans="2:3" x14ac:dyDescent="0.3">
      <c r="B58" s="48"/>
      <c r="C58" s="48"/>
    </row>
    <row r="59" spans="2:3" x14ac:dyDescent="0.3">
      <c r="B59" s="48"/>
      <c r="C59" s="48"/>
    </row>
    <row r="60" spans="2:3" x14ac:dyDescent="0.3">
      <c r="B60" s="48"/>
      <c r="C60" s="48"/>
    </row>
    <row r="61" spans="2:3" x14ac:dyDescent="0.3">
      <c r="B61" s="48"/>
      <c r="C61" s="48"/>
    </row>
    <row r="62" spans="2:3" x14ac:dyDescent="0.3">
      <c r="B62" s="48"/>
      <c r="C62" s="48"/>
    </row>
    <row r="63" spans="2:3" x14ac:dyDescent="0.3">
      <c r="B63" s="48"/>
      <c r="C63" s="48"/>
    </row>
    <row r="64" spans="2:3" x14ac:dyDescent="0.3">
      <c r="B64" s="48"/>
      <c r="C64" s="48"/>
    </row>
    <row r="65" spans="2:3" x14ac:dyDescent="0.3">
      <c r="B65" s="48"/>
      <c r="C65" s="48"/>
    </row>
    <row r="66" spans="2:3" x14ac:dyDescent="0.3">
      <c r="B66" s="48"/>
      <c r="C66" s="48"/>
    </row>
    <row r="67" spans="2:3" x14ac:dyDescent="0.3">
      <c r="B67" s="48"/>
      <c r="C67" s="48"/>
    </row>
    <row r="68" spans="2:3" x14ac:dyDescent="0.3">
      <c r="B68" s="48"/>
      <c r="C68" s="48"/>
    </row>
    <row r="69" spans="2:3" x14ac:dyDescent="0.3">
      <c r="B69" s="48"/>
      <c r="C69" s="48"/>
    </row>
    <row r="70" spans="2:3" x14ac:dyDescent="0.3">
      <c r="B70" s="48"/>
      <c r="C70" s="48"/>
    </row>
    <row r="71" spans="2:3" x14ac:dyDescent="0.3">
      <c r="B71" s="48"/>
      <c r="C71" s="48"/>
    </row>
    <row r="72" spans="2:3" x14ac:dyDescent="0.3">
      <c r="B72" s="48"/>
      <c r="C72" s="48"/>
    </row>
    <row r="73" spans="2:3" x14ac:dyDescent="0.3">
      <c r="B73" s="48"/>
      <c r="C73" s="48"/>
    </row>
    <row r="74" spans="2:3" x14ac:dyDescent="0.3">
      <c r="B74" s="48"/>
      <c r="C74" s="48"/>
    </row>
    <row r="75" spans="2:3" x14ac:dyDescent="0.3">
      <c r="B75" s="48"/>
      <c r="C75" s="48"/>
    </row>
    <row r="76" spans="2:3" x14ac:dyDescent="0.3">
      <c r="B76" s="48"/>
      <c r="C76" s="48"/>
    </row>
    <row r="77" spans="2:3" x14ac:dyDescent="0.3">
      <c r="B77" s="48"/>
      <c r="C77" s="48"/>
    </row>
    <row r="78" spans="2:3" x14ac:dyDescent="0.3">
      <c r="B78" s="48"/>
      <c r="C78" s="48"/>
    </row>
    <row r="79" spans="2:3" x14ac:dyDescent="0.3">
      <c r="B79" s="48"/>
      <c r="C79" s="48"/>
    </row>
    <row r="80" spans="2:3" x14ac:dyDescent="0.3">
      <c r="B80" s="48"/>
      <c r="C80" s="48"/>
    </row>
    <row r="81" spans="2:3" x14ac:dyDescent="0.3">
      <c r="B81" s="48"/>
      <c r="C81" s="48"/>
    </row>
    <row r="82" spans="2:3" x14ac:dyDescent="0.3">
      <c r="B82" s="48"/>
      <c r="C82" s="48"/>
    </row>
    <row r="83" spans="2:3" x14ac:dyDescent="0.3">
      <c r="B83" s="48"/>
      <c r="C83" s="48"/>
    </row>
    <row r="84" spans="2:3" x14ac:dyDescent="0.3">
      <c r="B84" s="48"/>
      <c r="C84" s="48"/>
    </row>
    <row r="85" spans="2:3" x14ac:dyDescent="0.3">
      <c r="B85" s="48"/>
      <c r="C85" s="48"/>
    </row>
    <row r="86" spans="2:3" x14ac:dyDescent="0.3">
      <c r="B86" s="48"/>
      <c r="C86" s="48"/>
    </row>
    <row r="87" spans="2:3" x14ac:dyDescent="0.3">
      <c r="B87" s="48"/>
      <c r="C87" s="48"/>
    </row>
    <row r="88" spans="2:3" x14ac:dyDescent="0.3">
      <c r="B88" s="48"/>
      <c r="C88" s="48"/>
    </row>
    <row r="89" spans="2:3" x14ac:dyDescent="0.3">
      <c r="B89" s="48"/>
      <c r="C89" s="48"/>
    </row>
    <row r="90" spans="2:3" x14ac:dyDescent="0.3">
      <c r="B90" s="48"/>
      <c r="C90" s="48"/>
    </row>
    <row r="91" spans="2:3" x14ac:dyDescent="0.3">
      <c r="B91" s="48"/>
      <c r="C91" s="48"/>
    </row>
    <row r="92" spans="2:3" x14ac:dyDescent="0.3">
      <c r="B92" s="48"/>
      <c r="C92" s="48"/>
    </row>
    <row r="93" spans="2:3" x14ac:dyDescent="0.3">
      <c r="B93" s="48"/>
      <c r="C93" s="48"/>
    </row>
    <row r="94" spans="2:3" x14ac:dyDescent="0.3">
      <c r="B94" s="48"/>
      <c r="C94" s="48"/>
    </row>
    <row r="95" spans="2:3" x14ac:dyDescent="0.3">
      <c r="B95" s="48"/>
      <c r="C95" s="48"/>
    </row>
    <row r="96" spans="2:3" x14ac:dyDescent="0.3">
      <c r="B96" s="48"/>
      <c r="C96" s="48"/>
    </row>
    <row r="97" spans="2:3" x14ac:dyDescent="0.3">
      <c r="B97" s="48"/>
      <c r="C97" s="48"/>
    </row>
    <row r="98" spans="2:3" x14ac:dyDescent="0.3">
      <c r="B98" s="48"/>
      <c r="C98" s="48"/>
    </row>
    <row r="99" spans="2:3" x14ac:dyDescent="0.3">
      <c r="B99" s="48"/>
      <c r="C99" s="48"/>
    </row>
    <row r="100" spans="2:3" x14ac:dyDescent="0.3">
      <c r="B100" s="48"/>
      <c r="C100" s="48"/>
    </row>
    <row r="101" spans="2:3" x14ac:dyDescent="0.3">
      <c r="B101" s="48"/>
      <c r="C101" s="48"/>
    </row>
    <row r="102" spans="2:3" x14ac:dyDescent="0.3">
      <c r="B102" s="48"/>
      <c r="C102" s="48"/>
    </row>
    <row r="103" spans="2:3" x14ac:dyDescent="0.3">
      <c r="B103" s="48"/>
      <c r="C103" s="48"/>
    </row>
    <row r="104" spans="2:3" x14ac:dyDescent="0.3">
      <c r="B104" s="48"/>
      <c r="C104" s="48"/>
    </row>
    <row r="105" spans="2:3" x14ac:dyDescent="0.3">
      <c r="B105" s="48"/>
      <c r="C105" s="48"/>
    </row>
    <row r="106" spans="2:3" x14ac:dyDescent="0.3">
      <c r="B106" s="48"/>
      <c r="C106" s="48"/>
    </row>
    <row r="107" spans="2:3" x14ac:dyDescent="0.3">
      <c r="B107" s="48"/>
      <c r="C107" s="48"/>
    </row>
    <row r="108" spans="2:3" x14ac:dyDescent="0.3">
      <c r="B108" s="48"/>
      <c r="C108" s="48"/>
    </row>
    <row r="109" spans="2:3" x14ac:dyDescent="0.3">
      <c r="B109" s="48"/>
      <c r="C109" s="48"/>
    </row>
    <row r="110" spans="2:3" x14ac:dyDescent="0.3">
      <c r="B110" s="48"/>
      <c r="C110" s="48"/>
    </row>
    <row r="111" spans="2:3" x14ac:dyDescent="0.3">
      <c r="B111" s="48"/>
      <c r="C111" s="48"/>
    </row>
    <row r="112" spans="2:3" x14ac:dyDescent="0.3">
      <c r="B112" s="48"/>
      <c r="C112" s="48"/>
    </row>
    <row r="113" spans="2:3" x14ac:dyDescent="0.3">
      <c r="B113" s="48"/>
      <c r="C113" s="48"/>
    </row>
    <row r="114" spans="2:3" x14ac:dyDescent="0.3">
      <c r="B114" s="48"/>
      <c r="C114" s="48"/>
    </row>
    <row r="115" spans="2:3" x14ac:dyDescent="0.3">
      <c r="B115" s="48"/>
      <c r="C115" s="48"/>
    </row>
    <row r="116" spans="2:3" x14ac:dyDescent="0.3">
      <c r="B116" s="48"/>
      <c r="C116" s="48"/>
    </row>
    <row r="117" spans="2:3" x14ac:dyDescent="0.3">
      <c r="B117" s="48"/>
      <c r="C117" s="48"/>
    </row>
    <row r="118" spans="2:3" x14ac:dyDescent="0.3">
      <c r="B118" s="48"/>
      <c r="C118" s="48"/>
    </row>
    <row r="119" spans="2:3" x14ac:dyDescent="0.3">
      <c r="B119" s="48"/>
      <c r="C119" s="48"/>
    </row>
    <row r="120" spans="2:3" x14ac:dyDescent="0.3">
      <c r="B120" s="48"/>
      <c r="C120" s="48"/>
    </row>
    <row r="121" spans="2:3" x14ac:dyDescent="0.3">
      <c r="B121" s="48"/>
      <c r="C121" s="48"/>
    </row>
    <row r="122" spans="2:3" x14ac:dyDescent="0.3">
      <c r="B122" s="48"/>
      <c r="C122" s="48"/>
    </row>
    <row r="123" spans="2:3" x14ac:dyDescent="0.3">
      <c r="B123" s="48"/>
      <c r="C123" s="48"/>
    </row>
    <row r="124" spans="2:3" x14ac:dyDescent="0.3">
      <c r="B124" s="48"/>
      <c r="C124" s="48"/>
    </row>
    <row r="125" spans="2:3" x14ac:dyDescent="0.3">
      <c r="B125" s="48"/>
      <c r="C125" s="48"/>
    </row>
    <row r="126" spans="2:3" x14ac:dyDescent="0.3">
      <c r="B126" s="48"/>
      <c r="C126" s="48"/>
    </row>
    <row r="127" spans="2:3" x14ac:dyDescent="0.3">
      <c r="B127" s="48"/>
      <c r="C127" s="48"/>
    </row>
    <row r="128" spans="2:3" x14ac:dyDescent="0.3">
      <c r="B128" s="48"/>
      <c r="C128" s="48"/>
    </row>
    <row r="129" spans="2:3" x14ac:dyDescent="0.3">
      <c r="B129" s="48"/>
      <c r="C129" s="48"/>
    </row>
    <row r="130" spans="2:3" x14ac:dyDescent="0.3">
      <c r="B130" s="48"/>
      <c r="C130" s="48"/>
    </row>
  </sheetData>
  <mergeCells count="25">
    <mergeCell ref="B24:C24"/>
    <mergeCell ref="B25:C25"/>
    <mergeCell ref="A26:C26"/>
    <mergeCell ref="F11:F12"/>
    <mergeCell ref="K5:K10"/>
    <mergeCell ref="J5:J10"/>
    <mergeCell ref="A4:A12"/>
    <mergeCell ref="B4:C6"/>
    <mergeCell ref="D4:F4"/>
    <mergeCell ref="D5:F10"/>
    <mergeCell ref="B7:B12"/>
    <mergeCell ref="C7:C12"/>
    <mergeCell ref="E11:E12"/>
    <mergeCell ref="M5:M10"/>
    <mergeCell ref="N5:N10"/>
    <mergeCell ref="O5:O10"/>
    <mergeCell ref="B3:C3"/>
    <mergeCell ref="D3:R3"/>
    <mergeCell ref="G5:G10"/>
    <mergeCell ref="H5:H10"/>
    <mergeCell ref="R5:R10"/>
    <mergeCell ref="I5:I10"/>
    <mergeCell ref="L5:L10"/>
    <mergeCell ref="P5:P10"/>
    <mergeCell ref="Q5:Q10"/>
  </mergeCells>
  <phoneticPr fontId="29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5B0AC-B839-44F0-9D84-5F331B59BD1B}">
  <dimension ref="A1:G13"/>
  <sheetViews>
    <sheetView workbookViewId="0">
      <selection activeCell="H11" sqref="H11"/>
    </sheetView>
  </sheetViews>
  <sheetFormatPr defaultRowHeight="14.4" x14ac:dyDescent="0.3"/>
  <cols>
    <col min="1" max="1" width="11.5546875" customWidth="1"/>
    <col min="2" max="2" width="13.44140625" customWidth="1"/>
    <col min="3" max="5" width="19.5546875" customWidth="1"/>
    <col min="6" max="6" width="22.5546875" customWidth="1"/>
    <col min="7" max="7" width="17.77734375" customWidth="1"/>
    <col min="8" max="8" width="19.77734375" customWidth="1"/>
    <col min="10" max="10" width="19.77734375" customWidth="1"/>
  </cols>
  <sheetData>
    <row r="1" spans="1:7" ht="15.6" x14ac:dyDescent="0.3">
      <c r="A1" s="193" t="s">
        <v>164</v>
      </c>
      <c r="C1" s="56"/>
      <c r="D1" s="56"/>
      <c r="E1" s="56"/>
    </row>
    <row r="2" spans="1:7" x14ac:dyDescent="0.3">
      <c r="A2" s="331"/>
      <c r="B2" s="331"/>
      <c r="C2" s="331"/>
      <c r="D2" s="331"/>
      <c r="E2" s="331"/>
      <c r="F2" s="331"/>
      <c r="G2" s="331"/>
    </row>
    <row r="3" spans="1:7" x14ac:dyDescent="0.3">
      <c r="C3" s="194" t="s">
        <v>73</v>
      </c>
      <c r="D3" s="195"/>
      <c r="E3" s="195"/>
      <c r="F3" s="194" t="s">
        <v>73</v>
      </c>
    </row>
    <row r="4" spans="1:7" ht="15" thickBot="1" x14ac:dyDescent="0.35">
      <c r="B4" s="189"/>
      <c r="C4" s="196" t="s">
        <v>143</v>
      </c>
      <c r="D4" s="196" t="s">
        <v>144</v>
      </c>
      <c r="E4" s="196" t="s">
        <v>145</v>
      </c>
      <c r="F4" s="196" t="s">
        <v>146</v>
      </c>
      <c r="G4" s="189"/>
    </row>
    <row r="5" spans="1:7" ht="15.6" thickTop="1" thickBot="1" x14ac:dyDescent="0.35">
      <c r="A5" s="197" t="s">
        <v>165</v>
      </c>
      <c r="B5" s="197" t="s">
        <v>166</v>
      </c>
      <c r="C5" s="197" t="s">
        <v>167</v>
      </c>
      <c r="D5" s="197" t="s">
        <v>168</v>
      </c>
      <c r="E5" s="197" t="s">
        <v>169</v>
      </c>
      <c r="F5" s="197" t="s">
        <v>170</v>
      </c>
      <c r="G5" s="190"/>
    </row>
    <row r="6" spans="1:7" ht="15.6" thickTop="1" thickBot="1" x14ac:dyDescent="0.35">
      <c r="A6" s="197" t="s">
        <v>92</v>
      </c>
      <c r="B6" s="197" t="s">
        <v>107</v>
      </c>
      <c r="C6" s="197" t="s">
        <v>41</v>
      </c>
      <c r="D6" s="197" t="s">
        <v>41</v>
      </c>
      <c r="E6" s="197" t="s">
        <v>41</v>
      </c>
      <c r="F6" s="197" t="s">
        <v>41</v>
      </c>
      <c r="G6" s="191"/>
    </row>
    <row r="7" spans="1:7" ht="15" thickTop="1" x14ac:dyDescent="0.3">
      <c r="A7" s="204" t="s">
        <v>171</v>
      </c>
      <c r="B7" s="198">
        <v>600</v>
      </c>
      <c r="C7" s="198"/>
      <c r="D7" s="198"/>
      <c r="E7" s="207">
        <v>6</v>
      </c>
      <c r="F7" s="208"/>
      <c r="G7" s="191"/>
    </row>
    <row r="8" spans="1:7" x14ac:dyDescent="0.3">
      <c r="A8" s="205" t="s">
        <v>172</v>
      </c>
      <c r="B8" s="200">
        <v>1000</v>
      </c>
      <c r="C8" s="200"/>
      <c r="D8" s="199"/>
      <c r="E8" s="199"/>
      <c r="F8" s="208">
        <v>6</v>
      </c>
      <c r="G8" s="191"/>
    </row>
    <row r="9" spans="1:7" x14ac:dyDescent="0.3">
      <c r="A9" s="206" t="s">
        <v>173</v>
      </c>
      <c r="B9" s="201">
        <v>400</v>
      </c>
      <c r="C9" s="201"/>
      <c r="D9" s="208">
        <v>6</v>
      </c>
      <c r="E9" s="199"/>
      <c r="F9" s="199"/>
      <c r="G9" s="191"/>
    </row>
    <row r="10" spans="1:7" x14ac:dyDescent="0.3">
      <c r="A10" s="206" t="s">
        <v>174</v>
      </c>
      <c r="B10" s="201">
        <v>250</v>
      </c>
      <c r="C10" s="209">
        <v>6</v>
      </c>
      <c r="D10" s="199"/>
      <c r="E10" s="199"/>
      <c r="F10" s="199"/>
      <c r="G10" s="191"/>
    </row>
    <row r="11" spans="1:7" x14ac:dyDescent="0.3">
      <c r="A11" s="206" t="s">
        <v>175</v>
      </c>
      <c r="B11" s="201">
        <v>400</v>
      </c>
      <c r="C11" s="201"/>
      <c r="D11" s="208">
        <v>6</v>
      </c>
      <c r="E11" s="199"/>
      <c r="F11" s="199"/>
      <c r="G11" s="191"/>
    </row>
    <row r="12" spans="1:7" x14ac:dyDescent="0.3">
      <c r="A12" s="206"/>
      <c r="B12" s="201"/>
      <c r="C12" s="201"/>
      <c r="D12" s="199"/>
      <c r="E12" s="199"/>
      <c r="F12" s="199"/>
      <c r="G12" s="191"/>
    </row>
    <row r="13" spans="1:7" x14ac:dyDescent="0.3">
      <c r="A13" s="202" t="s">
        <v>79</v>
      </c>
      <c r="B13" s="203"/>
      <c r="C13" s="210">
        <f>SUM(C7:C12)</f>
        <v>6</v>
      </c>
      <c r="D13" s="210">
        <f t="shared" ref="D13:E13" si="0">SUM(D7:D12)</f>
        <v>12</v>
      </c>
      <c r="E13" s="210">
        <f t="shared" si="0"/>
        <v>6</v>
      </c>
      <c r="F13" s="210">
        <f>SUM(F7:F12)</f>
        <v>6</v>
      </c>
      <c r="G13" s="192"/>
    </row>
  </sheetData>
  <mergeCells count="1">
    <mergeCell ref="A2:G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E1898-2825-49FD-9CD7-F0C9F02A834D}">
  <dimension ref="A1:U182"/>
  <sheetViews>
    <sheetView zoomScaleNormal="100" workbookViewId="0">
      <selection activeCell="C37" sqref="C37"/>
    </sheetView>
  </sheetViews>
  <sheetFormatPr defaultColWidth="8.77734375" defaultRowHeight="14.4" outlineLevelCol="1" x14ac:dyDescent="0.3"/>
  <cols>
    <col min="1" max="1" width="4.44140625" style="65" customWidth="1"/>
    <col min="2" max="2" width="7.5546875" style="58" bestFit="1" customWidth="1"/>
    <col min="3" max="3" width="5" style="64" customWidth="1"/>
    <col min="4" max="4" width="6.44140625" style="64" customWidth="1"/>
    <col min="5" max="5" width="5.44140625" style="64" customWidth="1"/>
    <col min="6" max="6" width="11.21875" style="98" customWidth="1" outlineLevel="1"/>
    <col min="7" max="7" width="6.5546875" style="64" customWidth="1"/>
    <col min="8" max="9" width="6.21875" style="64" customWidth="1"/>
    <col min="10" max="10" width="3.21875" style="64" customWidth="1"/>
    <col min="11" max="11" width="11.21875" style="46" customWidth="1"/>
    <col min="12" max="13" width="9" style="46" customWidth="1"/>
    <col min="14" max="14" width="14.77734375" style="64" customWidth="1"/>
    <col min="15" max="15" width="1.77734375" style="64" customWidth="1"/>
    <col min="16" max="16" width="8" style="63" customWidth="1"/>
    <col min="17" max="17" width="14.5546875" style="64" customWidth="1"/>
    <col min="18" max="20" width="13.21875" style="99" customWidth="1"/>
    <col min="21" max="21" width="20.21875" style="65" customWidth="1"/>
    <col min="22" max="16384" width="8.77734375" style="65"/>
  </cols>
  <sheetData>
    <row r="1" spans="1:21" ht="11.25" customHeight="1" x14ac:dyDescent="0.3">
      <c r="A1" s="29" t="s">
        <v>91</v>
      </c>
      <c r="B1" s="59"/>
      <c r="C1" s="60"/>
      <c r="D1" s="60"/>
      <c r="E1" s="60"/>
      <c r="F1" s="61"/>
      <c r="G1" s="60"/>
      <c r="H1" s="60"/>
      <c r="I1" s="60"/>
      <c r="J1" s="60"/>
      <c r="K1" s="62"/>
      <c r="L1" s="62"/>
      <c r="M1" s="62"/>
      <c r="N1" s="60"/>
      <c r="O1" s="60"/>
      <c r="R1" s="65"/>
      <c r="S1" s="65"/>
      <c r="T1" s="65"/>
    </row>
    <row r="2" spans="1:21" ht="11.25" customHeight="1" x14ac:dyDescent="0.3">
      <c r="B2" s="59"/>
      <c r="C2" s="60"/>
      <c r="D2" s="60"/>
      <c r="E2" s="60"/>
      <c r="F2" s="61"/>
      <c r="G2" s="60"/>
      <c r="H2" s="60"/>
      <c r="I2" s="60"/>
      <c r="J2" s="60"/>
      <c r="K2" s="62"/>
      <c r="L2" s="62"/>
      <c r="M2" s="62"/>
      <c r="N2" s="60"/>
      <c r="O2" s="60"/>
      <c r="R2" s="65"/>
      <c r="S2" s="65"/>
      <c r="T2" s="65"/>
    </row>
    <row r="3" spans="1:21" ht="11.25" customHeight="1" x14ac:dyDescent="0.3">
      <c r="A3" s="341" t="s">
        <v>74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67"/>
      <c r="P3" s="334"/>
      <c r="Q3" s="334"/>
      <c r="R3" s="334"/>
      <c r="S3" s="334"/>
      <c r="T3" s="334"/>
      <c r="U3" s="334"/>
    </row>
    <row r="4" spans="1:21" ht="11.25" customHeight="1" x14ac:dyDescent="0.3">
      <c r="A4" s="341"/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67"/>
      <c r="P4" s="334"/>
      <c r="Q4" s="334"/>
      <c r="R4" s="334"/>
      <c r="S4" s="334"/>
      <c r="T4" s="334"/>
      <c r="U4" s="334"/>
    </row>
    <row r="5" spans="1:21" ht="11.25" customHeight="1" x14ac:dyDescent="0.3">
      <c r="A5" s="341"/>
      <c r="B5" s="335" t="s">
        <v>202</v>
      </c>
      <c r="C5" s="334" t="s">
        <v>93</v>
      </c>
      <c r="D5" s="334" t="s">
        <v>94</v>
      </c>
      <c r="E5" s="334" t="s">
        <v>95</v>
      </c>
      <c r="F5" s="334" t="s">
        <v>96</v>
      </c>
      <c r="G5" s="334" t="s">
        <v>97</v>
      </c>
      <c r="H5" s="334"/>
      <c r="I5" s="334"/>
      <c r="J5" s="334"/>
      <c r="K5" s="334"/>
      <c r="L5" s="66"/>
      <c r="M5" s="66"/>
      <c r="N5" s="334" t="s">
        <v>98</v>
      </c>
      <c r="O5" s="67"/>
      <c r="P5" s="334" t="s">
        <v>202</v>
      </c>
      <c r="Q5" s="334" t="s">
        <v>93</v>
      </c>
      <c r="R5" s="66"/>
      <c r="S5" s="66"/>
      <c r="T5" s="66"/>
      <c r="U5" s="334" t="s">
        <v>98</v>
      </c>
    </row>
    <row r="6" spans="1:21" ht="11.25" customHeight="1" x14ac:dyDescent="0.3">
      <c r="A6" s="341"/>
      <c r="B6" s="342"/>
      <c r="C6" s="334"/>
      <c r="D6" s="334"/>
      <c r="E6" s="334"/>
      <c r="F6" s="334"/>
      <c r="G6" s="68" t="s">
        <v>99</v>
      </c>
      <c r="H6" s="66" t="s">
        <v>100</v>
      </c>
      <c r="I6" s="66" t="s">
        <v>101</v>
      </c>
      <c r="J6" s="347">
        <v>70102</v>
      </c>
      <c r="K6" s="348"/>
      <c r="L6" s="211">
        <v>70501</v>
      </c>
      <c r="M6" s="211">
        <v>70502</v>
      </c>
      <c r="N6" s="334"/>
      <c r="O6" s="67"/>
      <c r="P6" s="334"/>
      <c r="Q6" s="334"/>
      <c r="R6" s="66">
        <v>20301</v>
      </c>
      <c r="S6" s="66">
        <v>20305</v>
      </c>
      <c r="T6" s="66">
        <v>70103</v>
      </c>
      <c r="U6" s="334"/>
    </row>
    <row r="7" spans="1:21" ht="14.25" customHeight="1" x14ac:dyDescent="0.3">
      <c r="A7" s="341"/>
      <c r="B7" s="342"/>
      <c r="C7" s="334"/>
      <c r="D7" s="334"/>
      <c r="E7" s="334"/>
      <c r="F7" s="347"/>
      <c r="G7" s="337" t="s">
        <v>102</v>
      </c>
      <c r="H7" s="337" t="s">
        <v>102</v>
      </c>
      <c r="I7" s="337" t="s">
        <v>102</v>
      </c>
      <c r="J7" s="343" t="s">
        <v>103</v>
      </c>
      <c r="K7" s="344"/>
      <c r="L7" s="335" t="s">
        <v>150</v>
      </c>
      <c r="M7" s="335" t="s">
        <v>234</v>
      </c>
      <c r="N7" s="334"/>
      <c r="O7" s="67"/>
      <c r="P7" s="334"/>
      <c r="Q7" s="334"/>
      <c r="R7" s="334" t="s">
        <v>104</v>
      </c>
      <c r="S7" s="334" t="s">
        <v>310</v>
      </c>
      <c r="T7" s="334" t="s">
        <v>307</v>
      </c>
      <c r="U7" s="334"/>
    </row>
    <row r="8" spans="1:21" ht="11.25" customHeight="1" x14ac:dyDescent="0.3">
      <c r="A8" s="341"/>
      <c r="B8" s="342"/>
      <c r="C8" s="334"/>
      <c r="D8" s="334"/>
      <c r="E8" s="334"/>
      <c r="F8" s="347"/>
      <c r="G8" s="338"/>
      <c r="H8" s="338"/>
      <c r="I8" s="338"/>
      <c r="J8" s="345"/>
      <c r="K8" s="346"/>
      <c r="L8" s="336"/>
      <c r="M8" s="336"/>
      <c r="N8" s="334"/>
      <c r="O8" s="67"/>
      <c r="P8" s="334"/>
      <c r="Q8" s="334"/>
      <c r="R8" s="334"/>
      <c r="S8" s="334"/>
      <c r="T8" s="334"/>
      <c r="U8" s="334"/>
    </row>
    <row r="9" spans="1:21" x14ac:dyDescent="0.3">
      <c r="A9" s="341"/>
      <c r="B9" s="342"/>
      <c r="C9" s="334"/>
      <c r="D9" s="334"/>
      <c r="E9" s="334"/>
      <c r="F9" s="347"/>
      <c r="G9" s="70" t="s">
        <v>48</v>
      </c>
      <c r="H9" s="70" t="s">
        <v>50</v>
      </c>
      <c r="I9" s="70" t="s">
        <v>106</v>
      </c>
      <c r="J9" s="69" t="s">
        <v>22</v>
      </c>
      <c r="K9" s="69" t="s">
        <v>105</v>
      </c>
      <c r="L9" s="69"/>
      <c r="M9" s="69"/>
      <c r="N9" s="334"/>
      <c r="O9" s="67"/>
      <c r="P9" s="334"/>
      <c r="Q9" s="334"/>
      <c r="R9" s="334"/>
      <c r="S9" s="334"/>
      <c r="T9" s="334"/>
      <c r="U9" s="334"/>
    </row>
    <row r="10" spans="1:21" ht="11.25" customHeight="1" x14ac:dyDescent="0.3">
      <c r="A10" s="341"/>
      <c r="B10" s="336"/>
      <c r="C10" s="334"/>
      <c r="D10" s="334"/>
      <c r="E10" s="334"/>
      <c r="F10" s="334"/>
      <c r="G10" s="71" t="s">
        <v>22</v>
      </c>
      <c r="H10" s="72" t="s">
        <v>22</v>
      </c>
      <c r="I10" s="72" t="s">
        <v>22</v>
      </c>
      <c r="J10" s="69"/>
      <c r="K10" s="69"/>
      <c r="L10" s="69" t="s">
        <v>22</v>
      </c>
      <c r="M10" s="69" t="s">
        <v>22</v>
      </c>
      <c r="N10" s="334"/>
      <c r="O10" s="67"/>
      <c r="P10" s="334"/>
      <c r="Q10" s="334"/>
      <c r="R10" s="73" t="s">
        <v>22</v>
      </c>
      <c r="S10" s="73" t="s">
        <v>22</v>
      </c>
      <c r="T10" s="73" t="s">
        <v>22</v>
      </c>
      <c r="U10" s="334"/>
    </row>
    <row r="11" spans="1:21" ht="11.25" customHeight="1" x14ac:dyDescent="0.3">
      <c r="A11" s="360" t="s">
        <v>209</v>
      </c>
      <c r="B11" s="361"/>
      <c r="C11" s="361"/>
      <c r="D11" s="361"/>
      <c r="E11" s="362"/>
      <c r="F11" s="68"/>
      <c r="G11" s="71"/>
      <c r="H11" s="72"/>
      <c r="I11" s="72"/>
      <c r="J11" s="69"/>
      <c r="K11" s="69"/>
      <c r="L11" s="69"/>
      <c r="M11" s="69"/>
      <c r="N11" s="66"/>
      <c r="O11" s="67"/>
      <c r="P11" s="247" t="s">
        <v>308</v>
      </c>
      <c r="Q11" s="77">
        <v>681</v>
      </c>
      <c r="R11" s="78"/>
      <c r="S11" s="78"/>
      <c r="T11" s="78">
        <v>1</v>
      </c>
      <c r="U11" s="335" t="s">
        <v>309</v>
      </c>
    </row>
    <row r="12" spans="1:21" ht="11.25" customHeight="1" x14ac:dyDescent="0.3">
      <c r="A12" s="74">
        <v>1</v>
      </c>
      <c r="B12" s="332" t="s">
        <v>203</v>
      </c>
      <c r="C12" s="75">
        <v>435</v>
      </c>
      <c r="D12" s="76" t="s">
        <v>108</v>
      </c>
      <c r="E12" s="76" t="s">
        <v>109</v>
      </c>
      <c r="F12" s="332">
        <v>1</v>
      </c>
      <c r="G12" s="76">
        <v>1</v>
      </c>
      <c r="H12" s="76"/>
      <c r="I12" s="76"/>
      <c r="J12" s="76"/>
      <c r="K12" s="76"/>
      <c r="L12" s="76"/>
      <c r="M12" s="76"/>
      <c r="N12" s="76"/>
      <c r="O12" s="67"/>
      <c r="P12" s="77"/>
      <c r="Q12" s="77"/>
      <c r="R12" s="78"/>
      <c r="S12" s="78"/>
      <c r="T12" s="78"/>
      <c r="U12" s="336"/>
    </row>
    <row r="13" spans="1:21" ht="11.25" customHeight="1" x14ac:dyDescent="0.3">
      <c r="A13" s="74">
        <v>2</v>
      </c>
      <c r="B13" s="357"/>
      <c r="C13" s="75">
        <v>445</v>
      </c>
      <c r="D13" s="76" t="s">
        <v>108</v>
      </c>
      <c r="E13" s="76" t="s">
        <v>109</v>
      </c>
      <c r="F13" s="357"/>
      <c r="G13" s="76">
        <v>1</v>
      </c>
      <c r="H13" s="76"/>
      <c r="I13" s="76"/>
      <c r="J13" s="76"/>
      <c r="K13" s="76"/>
      <c r="L13" s="76"/>
      <c r="M13" s="76"/>
      <c r="N13" s="76"/>
      <c r="O13" s="67"/>
      <c r="P13" s="77" t="s">
        <v>311</v>
      </c>
      <c r="Q13" s="75">
        <v>221</v>
      </c>
      <c r="R13" s="78">
        <v>1</v>
      </c>
      <c r="S13" s="78"/>
      <c r="T13" s="78"/>
      <c r="U13" s="79"/>
    </row>
    <row r="14" spans="1:21" ht="11.25" customHeight="1" x14ac:dyDescent="0.3">
      <c r="A14" s="74">
        <v>3</v>
      </c>
      <c r="B14" s="358" t="s">
        <v>204</v>
      </c>
      <c r="C14" s="212">
        <v>435</v>
      </c>
      <c r="D14" s="76" t="s">
        <v>108</v>
      </c>
      <c r="E14" s="76" t="s">
        <v>109</v>
      </c>
      <c r="F14" s="332">
        <v>1</v>
      </c>
      <c r="G14" s="76">
        <v>1</v>
      </c>
      <c r="H14" s="76"/>
      <c r="I14" s="76"/>
      <c r="J14" s="76"/>
      <c r="K14" s="76"/>
      <c r="L14" s="76"/>
      <c r="M14" s="76"/>
      <c r="N14" s="76"/>
      <c r="O14" s="67"/>
      <c r="P14" s="75" t="s">
        <v>312</v>
      </c>
      <c r="Q14" s="75">
        <v>382</v>
      </c>
      <c r="R14" s="78">
        <v>1</v>
      </c>
      <c r="S14" s="78"/>
      <c r="T14" s="78"/>
      <c r="U14" s="79"/>
    </row>
    <row r="15" spans="1:21" ht="11.25" customHeight="1" x14ac:dyDescent="0.3">
      <c r="A15" s="74">
        <v>4</v>
      </c>
      <c r="B15" s="333"/>
      <c r="C15" s="212">
        <v>445</v>
      </c>
      <c r="D15" s="76" t="s">
        <v>108</v>
      </c>
      <c r="E15" s="76" t="s">
        <v>109</v>
      </c>
      <c r="F15" s="333"/>
      <c r="G15" s="76">
        <v>1</v>
      </c>
      <c r="H15" s="76"/>
      <c r="I15" s="75"/>
      <c r="J15" s="75"/>
      <c r="K15" s="76"/>
      <c r="L15" s="76"/>
      <c r="M15" s="76"/>
      <c r="N15" s="75"/>
      <c r="O15" s="67"/>
      <c r="P15" s="75" t="s">
        <v>313</v>
      </c>
      <c r="Q15" s="75" t="s">
        <v>314</v>
      </c>
      <c r="R15" s="78">
        <v>1</v>
      </c>
      <c r="S15" s="78"/>
      <c r="T15" s="78"/>
      <c r="U15" s="79"/>
    </row>
    <row r="16" spans="1:21" ht="11.25" customHeight="1" x14ac:dyDescent="0.3">
      <c r="A16" s="74">
        <v>5</v>
      </c>
      <c r="B16" s="354" t="s">
        <v>205</v>
      </c>
      <c r="C16" s="212">
        <v>435</v>
      </c>
      <c r="D16" s="76" t="s">
        <v>108</v>
      </c>
      <c r="E16" s="76" t="s">
        <v>109</v>
      </c>
      <c r="F16" s="339">
        <v>1</v>
      </c>
      <c r="G16" s="76">
        <v>1</v>
      </c>
      <c r="H16" s="76"/>
      <c r="I16" s="75"/>
      <c r="J16" s="75"/>
      <c r="K16" s="76"/>
      <c r="L16" s="76"/>
      <c r="M16" s="76"/>
      <c r="N16" s="75"/>
      <c r="O16" s="67"/>
      <c r="P16" s="247" t="s">
        <v>315</v>
      </c>
      <c r="Q16" s="75"/>
      <c r="R16" s="78"/>
      <c r="S16" s="78">
        <v>1</v>
      </c>
      <c r="T16" s="78"/>
      <c r="U16" s="79"/>
    </row>
    <row r="17" spans="1:21" ht="11.25" customHeight="1" x14ac:dyDescent="0.3">
      <c r="A17" s="74">
        <v>6</v>
      </c>
      <c r="B17" s="333"/>
      <c r="C17" s="212">
        <v>445</v>
      </c>
      <c r="D17" s="76" t="s">
        <v>108</v>
      </c>
      <c r="E17" s="76" t="s">
        <v>109</v>
      </c>
      <c r="F17" s="333"/>
      <c r="G17" s="76">
        <v>1</v>
      </c>
      <c r="H17" s="75"/>
      <c r="I17" s="75"/>
      <c r="J17" s="75"/>
      <c r="K17" s="76"/>
      <c r="L17" s="76"/>
      <c r="M17" s="76"/>
      <c r="N17" s="75"/>
      <c r="O17" s="67"/>
      <c r="P17" s="247" t="s">
        <v>316</v>
      </c>
      <c r="Q17" s="75"/>
      <c r="R17" s="78"/>
      <c r="S17" s="78">
        <v>1</v>
      </c>
      <c r="T17" s="78"/>
      <c r="U17" s="79"/>
    </row>
    <row r="18" spans="1:21" ht="11.25" customHeight="1" x14ac:dyDescent="0.3">
      <c r="A18" s="74">
        <v>7</v>
      </c>
      <c r="B18" s="358" t="s">
        <v>206</v>
      </c>
      <c r="C18" s="212">
        <v>435</v>
      </c>
      <c r="D18" s="76" t="s">
        <v>108</v>
      </c>
      <c r="E18" s="76" t="s">
        <v>109</v>
      </c>
      <c r="F18" s="332">
        <v>1</v>
      </c>
      <c r="G18" s="76">
        <v>1</v>
      </c>
      <c r="H18" s="76"/>
      <c r="I18" s="75"/>
      <c r="J18" s="75"/>
      <c r="K18" s="76"/>
      <c r="L18" s="76"/>
      <c r="M18" s="76"/>
      <c r="N18" s="75"/>
      <c r="O18" s="67"/>
      <c r="P18" s="247" t="s">
        <v>317</v>
      </c>
      <c r="Q18" s="75"/>
      <c r="R18" s="78"/>
      <c r="S18" s="78">
        <v>1</v>
      </c>
      <c r="T18" s="78"/>
      <c r="U18" s="79"/>
    </row>
    <row r="19" spans="1:21" ht="11.25" customHeight="1" x14ac:dyDescent="0.3">
      <c r="A19" s="74">
        <v>8</v>
      </c>
      <c r="B19" s="359"/>
      <c r="C19" s="212">
        <v>445</v>
      </c>
      <c r="D19" s="76" t="s">
        <v>108</v>
      </c>
      <c r="E19" s="76" t="s">
        <v>109</v>
      </c>
      <c r="F19" s="333"/>
      <c r="G19" s="76">
        <v>1</v>
      </c>
      <c r="H19" s="76"/>
      <c r="I19" s="75"/>
      <c r="J19" s="75"/>
      <c r="K19" s="76"/>
      <c r="L19" s="76"/>
      <c r="M19" s="76"/>
      <c r="N19" s="75"/>
      <c r="O19" s="67"/>
      <c r="P19" s="247" t="s">
        <v>318</v>
      </c>
      <c r="Q19" s="75"/>
      <c r="R19" s="78"/>
      <c r="S19" s="78">
        <v>1</v>
      </c>
      <c r="T19" s="78"/>
      <c r="U19" s="79"/>
    </row>
    <row r="20" spans="1:21" ht="11.25" customHeight="1" x14ac:dyDescent="0.3">
      <c r="A20" s="74">
        <v>9</v>
      </c>
      <c r="B20" s="354" t="s">
        <v>207</v>
      </c>
      <c r="C20" s="212">
        <v>435</v>
      </c>
      <c r="D20" s="76" t="s">
        <v>108</v>
      </c>
      <c r="E20" s="76" t="s">
        <v>109</v>
      </c>
      <c r="F20" s="339">
        <v>1</v>
      </c>
      <c r="G20" s="76">
        <v>1</v>
      </c>
      <c r="H20" s="75"/>
      <c r="I20" s="75"/>
      <c r="J20" s="75"/>
      <c r="K20" s="76"/>
      <c r="L20" s="76"/>
      <c r="M20" s="76"/>
      <c r="N20" s="76"/>
      <c r="O20" s="67"/>
      <c r="P20" s="247" t="s">
        <v>319</v>
      </c>
      <c r="Q20" s="75"/>
      <c r="R20" s="78"/>
      <c r="S20" s="78">
        <v>1</v>
      </c>
      <c r="T20" s="78"/>
      <c r="U20" s="79"/>
    </row>
    <row r="21" spans="1:21" ht="11.25" customHeight="1" x14ac:dyDescent="0.3">
      <c r="A21" s="74">
        <v>10</v>
      </c>
      <c r="B21" s="333"/>
      <c r="C21" s="212">
        <v>445</v>
      </c>
      <c r="D21" s="76" t="s">
        <v>108</v>
      </c>
      <c r="E21" s="76" t="s">
        <v>109</v>
      </c>
      <c r="F21" s="333"/>
      <c r="G21" s="76">
        <v>1</v>
      </c>
      <c r="H21" s="76"/>
      <c r="I21" s="75"/>
      <c r="J21" s="75"/>
      <c r="K21" s="76"/>
      <c r="L21" s="76"/>
      <c r="M21" s="76"/>
      <c r="N21" s="75"/>
      <c r="O21" s="67"/>
      <c r="P21" s="247" t="s">
        <v>320</v>
      </c>
      <c r="Q21" s="75"/>
      <c r="R21" s="78"/>
      <c r="S21" s="78">
        <v>1</v>
      </c>
      <c r="T21" s="78"/>
      <c r="U21" s="79"/>
    </row>
    <row r="22" spans="1:21" ht="11.25" customHeight="1" x14ac:dyDescent="0.3">
      <c r="A22" s="74">
        <v>11</v>
      </c>
      <c r="B22" s="355" t="s">
        <v>200</v>
      </c>
      <c r="C22" s="212">
        <v>435</v>
      </c>
      <c r="D22" s="76" t="s">
        <v>108</v>
      </c>
      <c r="E22" s="76" t="s">
        <v>109</v>
      </c>
      <c r="F22" s="340">
        <v>1</v>
      </c>
      <c r="G22" s="76">
        <v>1</v>
      </c>
      <c r="H22" s="75"/>
      <c r="I22" s="75"/>
      <c r="J22" s="75"/>
      <c r="K22" s="79"/>
      <c r="L22" s="79"/>
      <c r="M22" s="79"/>
      <c r="N22" s="75"/>
      <c r="O22" s="67"/>
      <c r="P22" s="247" t="s">
        <v>321</v>
      </c>
      <c r="Q22" s="75"/>
      <c r="R22" s="78"/>
      <c r="S22" s="78">
        <v>1</v>
      </c>
      <c r="T22" s="78"/>
      <c r="U22" s="79"/>
    </row>
    <row r="23" spans="1:21" ht="11.25" customHeight="1" x14ac:dyDescent="0.3">
      <c r="A23" s="74">
        <v>12</v>
      </c>
      <c r="B23" s="356"/>
      <c r="C23" s="212">
        <v>445</v>
      </c>
      <c r="D23" s="76" t="s">
        <v>108</v>
      </c>
      <c r="E23" s="76" t="s">
        <v>109</v>
      </c>
      <c r="F23" s="333"/>
      <c r="G23" s="76">
        <v>1</v>
      </c>
      <c r="H23" s="75"/>
      <c r="I23" s="75"/>
      <c r="J23" s="75"/>
      <c r="K23" s="76"/>
      <c r="L23" s="76"/>
      <c r="M23" s="76"/>
      <c r="N23" s="75"/>
      <c r="O23" s="67"/>
      <c r="P23" s="247" t="s">
        <v>322</v>
      </c>
      <c r="Q23" s="75"/>
      <c r="R23" s="78"/>
      <c r="S23" s="78">
        <v>1</v>
      </c>
      <c r="T23" s="78"/>
      <c r="U23" s="79"/>
    </row>
    <row r="24" spans="1:21" ht="11.25" customHeight="1" x14ac:dyDescent="0.3">
      <c r="A24" s="74">
        <v>13</v>
      </c>
      <c r="B24" s="355" t="s">
        <v>208</v>
      </c>
      <c r="C24" s="212">
        <v>435</v>
      </c>
      <c r="D24" s="76" t="s">
        <v>108</v>
      </c>
      <c r="E24" s="76" t="s">
        <v>109</v>
      </c>
      <c r="F24" s="340">
        <v>1</v>
      </c>
      <c r="G24" s="76">
        <v>1</v>
      </c>
      <c r="H24" s="75"/>
      <c r="I24" s="75"/>
      <c r="J24" s="75"/>
      <c r="K24" s="76"/>
      <c r="L24" s="76"/>
      <c r="M24" s="76"/>
      <c r="N24" s="75"/>
      <c r="O24" s="67"/>
      <c r="P24" s="75"/>
      <c r="Q24" s="75"/>
      <c r="R24" s="78"/>
      <c r="S24" s="78"/>
      <c r="T24" s="78"/>
      <c r="U24" s="79"/>
    </row>
    <row r="25" spans="1:21" ht="11.25" customHeight="1" x14ac:dyDescent="0.3">
      <c r="A25" s="74">
        <v>14</v>
      </c>
      <c r="B25" s="356"/>
      <c r="C25" s="212">
        <v>445</v>
      </c>
      <c r="D25" s="76" t="s">
        <v>108</v>
      </c>
      <c r="E25" s="76" t="s">
        <v>109</v>
      </c>
      <c r="F25" s="333"/>
      <c r="G25" s="76">
        <v>1</v>
      </c>
      <c r="H25" s="75"/>
      <c r="I25" s="75"/>
      <c r="J25" s="75"/>
      <c r="K25" s="76"/>
      <c r="L25" s="76"/>
      <c r="M25" s="76"/>
      <c r="N25" s="75"/>
      <c r="O25" s="67"/>
      <c r="P25" s="75"/>
      <c r="Q25" s="75"/>
      <c r="R25" s="78"/>
      <c r="S25" s="78"/>
      <c r="T25" s="78"/>
      <c r="U25" s="79"/>
    </row>
    <row r="26" spans="1:21" ht="11.25" customHeight="1" x14ac:dyDescent="0.3">
      <c r="A26" s="303" t="s">
        <v>210</v>
      </c>
      <c r="B26" s="349"/>
      <c r="C26" s="349"/>
      <c r="D26" s="349"/>
      <c r="E26" s="350"/>
      <c r="F26" s="205"/>
      <c r="G26" s="76"/>
      <c r="H26" s="75"/>
      <c r="I26" s="75"/>
      <c r="J26" s="75"/>
      <c r="K26" s="76"/>
      <c r="L26" s="76"/>
      <c r="M26" s="76"/>
      <c r="N26" s="75"/>
      <c r="O26" s="67"/>
      <c r="P26" s="75"/>
      <c r="Q26" s="75"/>
      <c r="R26" s="78"/>
      <c r="S26" s="78"/>
      <c r="T26" s="78"/>
      <c r="U26" s="79"/>
    </row>
    <row r="27" spans="1:21" ht="11.25" customHeight="1" x14ac:dyDescent="0.3">
      <c r="A27" s="50"/>
      <c r="B27" s="75" t="s">
        <v>221</v>
      </c>
      <c r="C27" s="218"/>
      <c r="D27" s="218"/>
      <c r="E27" s="218"/>
      <c r="F27" s="206"/>
      <c r="G27" s="76"/>
      <c r="H27" s="75"/>
      <c r="I27" s="75"/>
      <c r="J27" s="75"/>
      <c r="K27" s="76"/>
      <c r="L27" s="76"/>
      <c r="M27" s="76"/>
      <c r="N27" s="75"/>
      <c r="O27" s="67"/>
      <c r="P27" s="75"/>
      <c r="Q27" s="75"/>
      <c r="R27" s="78"/>
      <c r="S27" s="78"/>
      <c r="T27" s="78"/>
      <c r="U27" s="79"/>
    </row>
    <row r="28" spans="1:21" ht="11.25" customHeight="1" x14ac:dyDescent="0.3">
      <c r="A28" s="215">
        <v>1</v>
      </c>
      <c r="B28" s="220" t="s">
        <v>213</v>
      </c>
      <c r="C28" s="216">
        <v>351</v>
      </c>
      <c r="D28" s="76" t="s">
        <v>241</v>
      </c>
      <c r="E28" s="76" t="s">
        <v>109</v>
      </c>
      <c r="F28" s="213">
        <v>1</v>
      </c>
      <c r="G28" s="75"/>
      <c r="H28" s="75"/>
      <c r="I28" s="75">
        <v>1</v>
      </c>
      <c r="J28" s="75"/>
      <c r="K28" s="76">
        <v>70</v>
      </c>
      <c r="L28" s="76"/>
      <c r="M28" s="76"/>
      <c r="N28" s="80"/>
      <c r="O28" s="67"/>
      <c r="P28" s="75"/>
      <c r="Q28" s="75"/>
      <c r="R28" s="78"/>
      <c r="S28" s="78"/>
      <c r="T28" s="78"/>
      <c r="U28" s="79"/>
    </row>
    <row r="29" spans="1:21" ht="11.25" customHeight="1" x14ac:dyDescent="0.3">
      <c r="A29" s="74">
        <v>2</v>
      </c>
      <c r="B29" s="221" t="s">
        <v>214</v>
      </c>
      <c r="C29" s="212">
        <v>351</v>
      </c>
      <c r="D29" s="76" t="s">
        <v>241</v>
      </c>
      <c r="E29" s="76" t="s">
        <v>109</v>
      </c>
      <c r="F29" s="213">
        <v>1</v>
      </c>
      <c r="G29" s="75"/>
      <c r="H29" s="75"/>
      <c r="I29" s="75">
        <v>1</v>
      </c>
      <c r="J29" s="75"/>
      <c r="K29" s="76">
        <v>50</v>
      </c>
      <c r="L29" s="76"/>
      <c r="M29" s="76"/>
      <c r="N29" s="75"/>
      <c r="O29" s="67"/>
      <c r="P29" s="81"/>
      <c r="Q29" s="81"/>
      <c r="R29" s="58"/>
      <c r="S29" s="58"/>
      <c r="T29" s="58"/>
      <c r="U29" s="82"/>
    </row>
    <row r="30" spans="1:21" ht="11.25" customHeight="1" x14ac:dyDescent="0.3">
      <c r="A30" s="74">
        <v>3</v>
      </c>
      <c r="B30" s="219" t="s">
        <v>215</v>
      </c>
      <c r="C30" s="212">
        <v>371</v>
      </c>
      <c r="D30" s="76" t="s">
        <v>241</v>
      </c>
      <c r="E30" s="76" t="s">
        <v>109</v>
      </c>
      <c r="F30" s="213">
        <v>1</v>
      </c>
      <c r="G30" s="76"/>
      <c r="H30" s="76"/>
      <c r="I30" s="76">
        <v>1</v>
      </c>
      <c r="J30" s="76"/>
      <c r="K30" s="76">
        <v>50</v>
      </c>
      <c r="L30" s="76"/>
      <c r="M30" s="76"/>
      <c r="N30" s="76" t="s">
        <v>211</v>
      </c>
      <c r="O30" s="67"/>
      <c r="P30" s="83"/>
      <c r="Q30" s="84" t="s">
        <v>79</v>
      </c>
      <c r="R30" s="85">
        <f>SUM(R12:R28)</f>
        <v>3</v>
      </c>
      <c r="S30" s="85">
        <f>SUM(S11:S29)</f>
        <v>8</v>
      </c>
      <c r="T30" s="85">
        <f>SUM(T11:T29)</f>
        <v>1</v>
      </c>
      <c r="U30" s="86"/>
    </row>
    <row r="31" spans="1:21" ht="11.25" customHeight="1" x14ac:dyDescent="0.3">
      <c r="A31" s="74">
        <v>4</v>
      </c>
      <c r="B31" s="221" t="s">
        <v>216</v>
      </c>
      <c r="C31" s="212">
        <v>221</v>
      </c>
      <c r="D31" s="76" t="s">
        <v>241</v>
      </c>
      <c r="E31" s="76" t="s">
        <v>109</v>
      </c>
      <c r="F31" s="213">
        <v>1</v>
      </c>
      <c r="G31" s="76"/>
      <c r="H31" s="76"/>
      <c r="I31" s="76">
        <v>1</v>
      </c>
      <c r="J31" s="76"/>
      <c r="K31" s="76"/>
      <c r="L31" s="76"/>
      <c r="M31" s="76"/>
      <c r="N31" s="76"/>
      <c r="O31" s="67"/>
      <c r="P31" s="83"/>
      <c r="Q31" s="65"/>
      <c r="R31" s="65"/>
      <c r="S31" s="65"/>
      <c r="T31" s="65"/>
      <c r="U31" s="86"/>
    </row>
    <row r="32" spans="1:21" ht="11.25" customHeight="1" x14ac:dyDescent="0.3">
      <c r="A32" s="74">
        <v>5</v>
      </c>
      <c r="B32" s="221" t="s">
        <v>247</v>
      </c>
      <c r="C32" s="212">
        <v>331</v>
      </c>
      <c r="D32" s="76" t="s">
        <v>241</v>
      </c>
      <c r="E32" s="76" t="s">
        <v>109</v>
      </c>
      <c r="F32" s="332">
        <v>1</v>
      </c>
      <c r="G32" s="332"/>
      <c r="H32" s="76"/>
      <c r="I32" s="76">
        <v>1</v>
      </c>
      <c r="J32" s="76"/>
      <c r="K32" s="76"/>
      <c r="L32" s="76"/>
      <c r="M32" s="76"/>
      <c r="N32" s="76"/>
      <c r="O32" s="67"/>
      <c r="P32" s="83"/>
      <c r="Q32" s="65"/>
      <c r="R32" s="65"/>
      <c r="S32" s="65"/>
      <c r="T32" s="65"/>
      <c r="U32" s="86"/>
    </row>
    <row r="33" spans="1:21" ht="34.5" customHeight="1" x14ac:dyDescent="0.3">
      <c r="A33" s="74">
        <v>6</v>
      </c>
      <c r="B33" s="221" t="s">
        <v>247</v>
      </c>
      <c r="C33" s="212" t="s">
        <v>248</v>
      </c>
      <c r="D33" s="76" t="s">
        <v>241</v>
      </c>
      <c r="E33" s="76" t="s">
        <v>109</v>
      </c>
      <c r="F33" s="333"/>
      <c r="G33" s="333"/>
      <c r="H33" s="76"/>
      <c r="I33" s="76">
        <v>1</v>
      </c>
      <c r="J33" s="76"/>
      <c r="K33" s="79" t="s">
        <v>249</v>
      </c>
      <c r="L33" s="76"/>
      <c r="M33" s="76"/>
      <c r="N33" s="76"/>
      <c r="O33" s="67"/>
      <c r="P33" s="83"/>
      <c r="Q33" s="65"/>
      <c r="R33" s="65"/>
      <c r="S33" s="65"/>
      <c r="T33" s="65"/>
      <c r="U33" s="86"/>
    </row>
    <row r="34" spans="1:21" ht="11.25" customHeight="1" x14ac:dyDescent="0.3">
      <c r="A34" s="74">
        <v>7</v>
      </c>
      <c r="B34" s="221" t="s">
        <v>218</v>
      </c>
      <c r="C34" s="212">
        <v>351</v>
      </c>
      <c r="D34" s="76" t="s">
        <v>241</v>
      </c>
      <c r="E34" s="76" t="s">
        <v>109</v>
      </c>
      <c r="F34" s="213">
        <v>1</v>
      </c>
      <c r="G34" s="75"/>
      <c r="H34" s="75"/>
      <c r="I34" s="75">
        <v>1</v>
      </c>
      <c r="J34" s="75"/>
      <c r="K34" s="76">
        <v>70</v>
      </c>
      <c r="L34" s="76"/>
      <c r="M34" s="76"/>
      <c r="N34" s="75"/>
      <c r="O34" s="67"/>
      <c r="P34" s="65"/>
      <c r="Q34" s="65"/>
      <c r="R34" s="65"/>
      <c r="S34" s="65"/>
      <c r="T34" s="65"/>
    </row>
    <row r="35" spans="1:21" ht="11.25" customHeight="1" x14ac:dyDescent="0.3">
      <c r="A35" s="74">
        <v>8</v>
      </c>
      <c r="B35" s="220" t="s">
        <v>217</v>
      </c>
      <c r="C35" s="212">
        <v>351</v>
      </c>
      <c r="D35" s="76" t="s">
        <v>241</v>
      </c>
      <c r="E35" s="76" t="s">
        <v>109</v>
      </c>
      <c r="F35" s="213">
        <v>1</v>
      </c>
      <c r="G35" s="75"/>
      <c r="H35" s="75"/>
      <c r="I35" s="75">
        <v>1</v>
      </c>
      <c r="J35" s="75"/>
      <c r="K35" s="76">
        <v>50</v>
      </c>
      <c r="L35" s="76"/>
      <c r="M35" s="76"/>
      <c r="N35" s="75"/>
      <c r="O35" s="67"/>
      <c r="P35" s="65"/>
      <c r="Q35" s="65"/>
      <c r="R35" s="65"/>
      <c r="S35" s="65"/>
      <c r="T35" s="65"/>
    </row>
    <row r="36" spans="1:21" ht="11.25" customHeight="1" x14ac:dyDescent="0.3">
      <c r="A36" s="74">
        <v>9</v>
      </c>
      <c r="B36" s="220" t="s">
        <v>219</v>
      </c>
      <c r="C36" s="212">
        <v>371</v>
      </c>
      <c r="D36" s="76" t="s">
        <v>241</v>
      </c>
      <c r="E36" s="76" t="s">
        <v>109</v>
      </c>
      <c r="F36" s="213">
        <v>1</v>
      </c>
      <c r="G36" s="75"/>
      <c r="H36" s="75"/>
      <c r="I36" s="75">
        <v>1</v>
      </c>
      <c r="J36" s="75"/>
      <c r="K36" s="76">
        <v>70</v>
      </c>
      <c r="L36" s="76"/>
      <c r="M36" s="76"/>
      <c r="N36" s="75" t="s">
        <v>211</v>
      </c>
      <c r="O36" s="67"/>
      <c r="P36" s="65"/>
      <c r="Q36" s="65"/>
      <c r="R36" s="65"/>
      <c r="S36" s="65"/>
      <c r="T36" s="65"/>
    </row>
    <row r="37" spans="1:21" ht="11.25" customHeight="1" x14ac:dyDescent="0.3">
      <c r="A37" s="74">
        <v>10</v>
      </c>
      <c r="B37" s="220" t="s">
        <v>220</v>
      </c>
      <c r="C37" s="212">
        <v>351</v>
      </c>
      <c r="D37" s="76" t="s">
        <v>241</v>
      </c>
      <c r="E37" s="76" t="s">
        <v>109</v>
      </c>
      <c r="F37" s="213">
        <v>1</v>
      </c>
      <c r="G37" s="75"/>
      <c r="H37" s="75"/>
      <c r="I37" s="75">
        <v>1</v>
      </c>
      <c r="J37" s="75"/>
      <c r="K37" s="76">
        <v>70</v>
      </c>
      <c r="L37" s="76"/>
      <c r="M37" s="76"/>
      <c r="N37" s="75"/>
      <c r="O37" s="67"/>
      <c r="P37" s="65"/>
      <c r="Q37" s="65"/>
      <c r="R37" s="65"/>
      <c r="S37" s="65"/>
      <c r="T37" s="65"/>
    </row>
    <row r="38" spans="1:21" ht="11.25" customHeight="1" x14ac:dyDescent="0.3">
      <c r="A38" s="351" t="s">
        <v>212</v>
      </c>
      <c r="B38" s="352"/>
      <c r="C38" s="352"/>
      <c r="D38" s="352"/>
      <c r="E38" s="353"/>
      <c r="F38" s="214"/>
      <c r="G38" s="75"/>
      <c r="H38" s="75"/>
      <c r="I38" s="75"/>
      <c r="J38" s="75"/>
      <c r="K38" s="76"/>
      <c r="L38" s="76"/>
      <c r="M38" s="76"/>
      <c r="N38" s="75"/>
      <c r="O38" s="67"/>
      <c r="P38" s="65"/>
      <c r="Q38" s="65"/>
      <c r="R38" s="65"/>
      <c r="S38" s="65"/>
      <c r="T38" s="65"/>
    </row>
    <row r="39" spans="1:21" ht="11.25" customHeight="1" x14ac:dyDescent="0.3">
      <c r="A39" s="74"/>
      <c r="B39" s="217" t="s">
        <v>221</v>
      </c>
      <c r="C39" s="212"/>
      <c r="D39" s="76"/>
      <c r="E39" s="76"/>
      <c r="F39" s="76"/>
      <c r="G39" s="76"/>
      <c r="H39" s="76"/>
      <c r="I39" s="76"/>
      <c r="J39" s="75"/>
      <c r="K39" s="76"/>
      <c r="L39" s="76"/>
      <c r="M39" s="76"/>
      <c r="N39" s="75"/>
      <c r="O39" s="67"/>
      <c r="P39" s="65"/>
      <c r="Q39" s="65"/>
      <c r="R39" s="65"/>
      <c r="S39" s="65"/>
      <c r="T39" s="65"/>
    </row>
    <row r="40" spans="1:21" ht="11.25" customHeight="1" x14ac:dyDescent="0.3">
      <c r="A40" s="74">
        <v>1</v>
      </c>
      <c r="B40" s="217" t="s">
        <v>243</v>
      </c>
      <c r="C40" s="212"/>
      <c r="D40" s="76"/>
      <c r="E40" s="76"/>
      <c r="F40" s="76"/>
      <c r="G40" s="76"/>
      <c r="H40" s="76"/>
      <c r="I40" s="76"/>
      <c r="J40" s="75"/>
      <c r="K40" s="76"/>
      <c r="L40" s="76">
        <v>1</v>
      </c>
      <c r="M40" s="76"/>
      <c r="N40" s="75" t="s">
        <v>244</v>
      </c>
      <c r="O40" s="67"/>
      <c r="P40" s="65"/>
      <c r="Q40" s="65"/>
      <c r="R40" s="65"/>
      <c r="S40" s="65"/>
      <c r="T40" s="65"/>
    </row>
    <row r="41" spans="1:21" ht="11.25" customHeight="1" x14ac:dyDescent="0.3">
      <c r="A41" s="74">
        <v>2</v>
      </c>
      <c r="B41" s="217" t="s">
        <v>222</v>
      </c>
      <c r="C41" s="212"/>
      <c r="D41" s="76"/>
      <c r="E41" s="76"/>
      <c r="F41" s="76"/>
      <c r="G41" s="76"/>
      <c r="H41" s="76"/>
      <c r="I41" s="76"/>
      <c r="J41" s="75"/>
      <c r="K41" s="76"/>
      <c r="L41" s="76">
        <v>1</v>
      </c>
      <c r="M41" s="76"/>
      <c r="N41" s="75" t="s">
        <v>242</v>
      </c>
      <c r="O41" s="67"/>
      <c r="P41" s="65"/>
      <c r="Q41" s="65"/>
      <c r="R41" s="65"/>
      <c r="S41" s="65"/>
      <c r="T41" s="65"/>
    </row>
    <row r="42" spans="1:21" ht="11.25" customHeight="1" x14ac:dyDescent="0.3">
      <c r="A42" s="74">
        <v>3</v>
      </c>
      <c r="B42" s="217" t="s">
        <v>223</v>
      </c>
      <c r="C42" s="212"/>
      <c r="D42" s="76"/>
      <c r="E42" s="76"/>
      <c r="F42" s="76"/>
      <c r="G42" s="75"/>
      <c r="H42" s="75"/>
      <c r="I42" s="75"/>
      <c r="J42" s="75"/>
      <c r="K42" s="76"/>
      <c r="L42" s="76">
        <v>1</v>
      </c>
      <c r="M42" s="76"/>
      <c r="N42" s="75" t="s">
        <v>242</v>
      </c>
      <c r="O42" s="67"/>
      <c r="P42" s="65"/>
      <c r="Q42" s="65"/>
      <c r="R42" s="65"/>
      <c r="S42" s="65"/>
      <c r="T42" s="65"/>
    </row>
    <row r="43" spans="1:21" ht="11.25" customHeight="1" x14ac:dyDescent="0.3">
      <c r="A43" s="74">
        <v>4</v>
      </c>
      <c r="B43" s="217" t="s">
        <v>224</v>
      </c>
      <c r="C43" s="212"/>
      <c r="D43" s="76"/>
      <c r="E43" s="76"/>
      <c r="F43" s="76"/>
      <c r="G43" s="75"/>
      <c r="H43" s="75"/>
      <c r="I43" s="75"/>
      <c r="J43" s="75"/>
      <c r="K43" s="76"/>
      <c r="L43" s="76">
        <v>1</v>
      </c>
      <c r="M43" s="76"/>
      <c r="N43" s="75" t="s">
        <v>242</v>
      </c>
      <c r="O43" s="67"/>
      <c r="P43" s="65"/>
      <c r="Q43" s="65"/>
      <c r="R43" s="65"/>
      <c r="S43" s="65"/>
      <c r="T43" s="65"/>
    </row>
    <row r="44" spans="1:21" ht="11.25" customHeight="1" x14ac:dyDescent="0.3">
      <c r="A44" s="74">
        <v>5</v>
      </c>
      <c r="B44" s="217" t="s">
        <v>225</v>
      </c>
      <c r="C44" s="212"/>
      <c r="D44" s="76"/>
      <c r="E44" s="76"/>
      <c r="F44" s="76"/>
      <c r="G44" s="76"/>
      <c r="H44" s="76"/>
      <c r="I44" s="75"/>
      <c r="J44" s="75"/>
      <c r="K44" s="76"/>
      <c r="L44" s="76">
        <v>1</v>
      </c>
      <c r="M44" s="76"/>
      <c r="N44" s="75" t="s">
        <v>242</v>
      </c>
      <c r="O44" s="67"/>
      <c r="P44" s="65"/>
      <c r="Q44" s="65"/>
      <c r="R44" s="65"/>
      <c r="S44" s="65"/>
      <c r="T44" s="65"/>
    </row>
    <row r="45" spans="1:21" ht="11.25" customHeight="1" x14ac:dyDescent="0.3">
      <c r="A45" s="74">
        <v>6</v>
      </c>
      <c r="B45" s="217" t="s">
        <v>226</v>
      </c>
      <c r="C45" s="212"/>
      <c r="D45" s="76"/>
      <c r="E45" s="76"/>
      <c r="F45" s="76"/>
      <c r="G45" s="76"/>
      <c r="H45" s="76"/>
      <c r="I45" s="75"/>
      <c r="J45" s="75"/>
      <c r="K45" s="76"/>
      <c r="L45" s="76">
        <v>1</v>
      </c>
      <c r="M45" s="76"/>
      <c r="N45" s="75" t="s">
        <v>242</v>
      </c>
      <c r="O45" s="67"/>
      <c r="P45" s="65"/>
      <c r="Q45" s="65"/>
      <c r="R45" s="65"/>
      <c r="S45" s="65"/>
      <c r="T45" s="65"/>
    </row>
    <row r="46" spans="1:21" ht="11.25" customHeight="1" x14ac:dyDescent="0.3">
      <c r="A46" s="74">
        <v>7</v>
      </c>
      <c r="B46" s="217" t="s">
        <v>227</v>
      </c>
      <c r="C46" s="212"/>
      <c r="D46" s="76"/>
      <c r="E46" s="76"/>
      <c r="F46" s="76"/>
      <c r="G46" s="75"/>
      <c r="H46" s="75"/>
      <c r="I46" s="75"/>
      <c r="J46" s="75"/>
      <c r="K46" s="76"/>
      <c r="L46" s="76">
        <v>1</v>
      </c>
      <c r="M46" s="76"/>
      <c r="N46" s="75" t="s">
        <v>242</v>
      </c>
      <c r="O46" s="67"/>
      <c r="P46" s="65"/>
      <c r="Q46" s="65"/>
      <c r="R46" s="65"/>
      <c r="S46" s="65"/>
      <c r="T46" s="65"/>
    </row>
    <row r="47" spans="1:21" ht="11.25" customHeight="1" x14ac:dyDescent="0.3">
      <c r="A47" s="74">
        <v>8</v>
      </c>
      <c r="B47" s="217" t="s">
        <v>228</v>
      </c>
      <c r="C47" s="212"/>
      <c r="D47" s="76"/>
      <c r="E47" s="76"/>
      <c r="F47" s="76"/>
      <c r="G47" s="75"/>
      <c r="H47" s="75"/>
      <c r="I47" s="75"/>
      <c r="J47" s="75"/>
      <c r="K47" s="76"/>
      <c r="L47" s="76">
        <v>1</v>
      </c>
      <c r="M47" s="76"/>
      <c r="N47" s="75" t="s">
        <v>242</v>
      </c>
      <c r="O47" s="67"/>
      <c r="P47" s="65"/>
      <c r="Q47" s="65"/>
      <c r="R47" s="65"/>
      <c r="S47" s="65"/>
      <c r="T47" s="65"/>
    </row>
    <row r="48" spans="1:21" ht="11.25" customHeight="1" x14ac:dyDescent="0.3">
      <c r="A48" s="74">
        <v>9</v>
      </c>
      <c r="B48" s="217" t="s">
        <v>229</v>
      </c>
      <c r="C48" s="212"/>
      <c r="D48" s="76"/>
      <c r="E48" s="76"/>
      <c r="F48" s="213"/>
      <c r="G48" s="75"/>
      <c r="H48" s="75"/>
      <c r="I48" s="75"/>
      <c r="J48" s="75"/>
      <c r="K48" s="76"/>
      <c r="L48" s="76">
        <v>1</v>
      </c>
      <c r="M48" s="76"/>
      <c r="N48" s="75" t="s">
        <v>242</v>
      </c>
      <c r="O48" s="67"/>
      <c r="P48" s="65"/>
      <c r="Q48" s="65"/>
      <c r="R48" s="65"/>
      <c r="S48" s="65"/>
      <c r="T48" s="65"/>
    </row>
    <row r="49" spans="1:20" ht="11.25" customHeight="1" x14ac:dyDescent="0.3">
      <c r="A49" s="74">
        <v>10</v>
      </c>
      <c r="B49" s="36" t="s">
        <v>230</v>
      </c>
      <c r="C49" s="212"/>
      <c r="D49" s="76"/>
      <c r="E49" s="76"/>
      <c r="F49" s="213"/>
      <c r="G49" s="75"/>
      <c r="H49" s="75"/>
      <c r="I49" s="75"/>
      <c r="J49" s="75"/>
      <c r="K49" s="76"/>
      <c r="L49" s="76">
        <v>1</v>
      </c>
      <c r="M49" s="76"/>
      <c r="N49" s="75" t="s">
        <v>242</v>
      </c>
      <c r="O49" s="67"/>
      <c r="P49" s="65"/>
      <c r="Q49" s="65"/>
      <c r="R49" s="65"/>
      <c r="S49" s="65"/>
      <c r="T49" s="65"/>
    </row>
    <row r="50" spans="1:20" ht="11.25" customHeight="1" x14ac:dyDescent="0.3">
      <c r="A50" s="74">
        <v>11</v>
      </c>
      <c r="B50" s="36" t="s">
        <v>231</v>
      </c>
      <c r="C50" s="212"/>
      <c r="D50" s="76"/>
      <c r="E50" s="76"/>
      <c r="F50" s="213"/>
      <c r="G50" s="75"/>
      <c r="H50" s="75"/>
      <c r="I50" s="75"/>
      <c r="J50" s="75"/>
      <c r="K50" s="76"/>
      <c r="L50" s="76"/>
      <c r="M50" s="76">
        <v>1</v>
      </c>
      <c r="N50" s="75" t="s">
        <v>242</v>
      </c>
      <c r="O50" s="67"/>
      <c r="P50" s="65"/>
      <c r="Q50" s="65"/>
      <c r="R50" s="65"/>
      <c r="S50" s="65"/>
      <c r="T50" s="65"/>
    </row>
    <row r="51" spans="1:20" ht="11.25" customHeight="1" x14ac:dyDescent="0.3">
      <c r="A51" s="74">
        <v>12</v>
      </c>
      <c r="B51" s="217" t="s">
        <v>232</v>
      </c>
      <c r="C51" s="212"/>
      <c r="D51" s="76"/>
      <c r="E51" s="76"/>
      <c r="F51" s="213"/>
      <c r="G51" s="75"/>
      <c r="H51" s="75"/>
      <c r="I51" s="75"/>
      <c r="J51" s="75"/>
      <c r="K51" s="76"/>
      <c r="L51" s="76"/>
      <c r="M51" s="76">
        <v>1</v>
      </c>
      <c r="N51" s="75" t="s">
        <v>242</v>
      </c>
      <c r="O51" s="67"/>
      <c r="P51" s="65"/>
      <c r="Q51" s="65"/>
      <c r="R51" s="65"/>
      <c r="S51" s="65"/>
      <c r="T51" s="65"/>
    </row>
    <row r="52" spans="1:20" ht="11.25" customHeight="1" x14ac:dyDescent="0.3">
      <c r="A52" s="74">
        <v>13</v>
      </c>
      <c r="B52" s="36" t="s">
        <v>233</v>
      </c>
      <c r="C52" s="212"/>
      <c r="D52" s="76"/>
      <c r="E52" s="76"/>
      <c r="F52" s="213"/>
      <c r="G52" s="75"/>
      <c r="H52" s="75"/>
      <c r="I52" s="75"/>
      <c r="J52" s="75"/>
      <c r="K52" s="76"/>
      <c r="L52" s="76">
        <v>1</v>
      </c>
      <c r="M52" s="76"/>
      <c r="N52" s="75" t="s">
        <v>242</v>
      </c>
      <c r="O52" s="67"/>
      <c r="P52" s="65"/>
      <c r="Q52" s="65"/>
      <c r="R52" s="65"/>
      <c r="S52" s="65"/>
      <c r="T52" s="65"/>
    </row>
    <row r="53" spans="1:20" ht="11.25" customHeight="1" x14ac:dyDescent="0.3">
      <c r="A53" s="74"/>
      <c r="B53" s="217"/>
      <c r="C53" s="212"/>
      <c r="D53" s="76"/>
      <c r="E53" s="76"/>
      <c r="F53" s="213"/>
      <c r="G53" s="75"/>
      <c r="H53" s="75"/>
      <c r="I53" s="75"/>
      <c r="J53" s="75"/>
      <c r="K53" s="76"/>
      <c r="L53" s="76"/>
      <c r="M53" s="76"/>
      <c r="N53" s="75"/>
      <c r="O53" s="67"/>
      <c r="P53" s="65"/>
      <c r="Q53" s="65"/>
      <c r="R53" s="65"/>
      <c r="S53" s="65"/>
      <c r="T53" s="65"/>
    </row>
    <row r="54" spans="1:20" ht="11.25" customHeight="1" x14ac:dyDescent="0.3">
      <c r="A54" s="83"/>
      <c r="B54" s="87"/>
      <c r="C54" s="81"/>
      <c r="D54" s="88"/>
      <c r="E54" s="81"/>
      <c r="F54" s="81"/>
      <c r="G54" s="81"/>
      <c r="H54" s="81"/>
      <c r="I54" s="81"/>
      <c r="J54" s="81"/>
      <c r="K54" s="89"/>
      <c r="L54" s="89"/>
      <c r="M54" s="89"/>
      <c r="N54" s="81"/>
      <c r="P54" s="65"/>
      <c r="Q54" s="65"/>
      <c r="R54" s="65"/>
      <c r="S54" s="65"/>
      <c r="T54" s="65"/>
    </row>
    <row r="55" spans="1:20" ht="11.25" customHeight="1" x14ac:dyDescent="0.3">
      <c r="A55" s="83"/>
      <c r="B55" s="87"/>
      <c r="C55" s="81"/>
      <c r="D55" s="90"/>
      <c r="E55" s="91" t="s">
        <v>79</v>
      </c>
      <c r="F55" s="92">
        <f>SUM(F12:F53)</f>
        <v>16</v>
      </c>
      <c r="G55" s="92">
        <f>SUM(G12:G53)</f>
        <v>14</v>
      </c>
      <c r="H55" s="92">
        <f>SUM(H12:H53)</f>
        <v>0</v>
      </c>
      <c r="I55" s="92">
        <f>SUM(I12:I53)</f>
        <v>10</v>
      </c>
      <c r="J55" s="92">
        <f>SUM(J12:J53)</f>
        <v>0</v>
      </c>
      <c r="K55" s="93"/>
      <c r="L55" s="93">
        <f>SUM(L41:L54)</f>
        <v>10</v>
      </c>
      <c r="M55" s="93">
        <f>SUM(M41:M54)</f>
        <v>2</v>
      </c>
      <c r="N55" s="81"/>
      <c r="P55" s="65"/>
      <c r="Q55" s="65"/>
      <c r="R55" s="65"/>
      <c r="S55" s="65"/>
      <c r="T55" s="65"/>
    </row>
    <row r="56" spans="1:20" ht="11.25" customHeight="1" x14ac:dyDescent="0.3">
      <c r="A56" s="83"/>
      <c r="B56" s="87"/>
      <c r="C56" s="81"/>
      <c r="D56" s="94"/>
      <c r="E56" s="95"/>
      <c r="F56" s="95"/>
      <c r="G56" s="96"/>
      <c r="H56" s="96"/>
      <c r="I56" s="96"/>
      <c r="J56" s="96"/>
      <c r="K56" s="97"/>
      <c r="L56" s="97"/>
      <c r="M56" s="97"/>
      <c r="N56" s="81"/>
      <c r="P56" s="65"/>
      <c r="Q56" s="65"/>
      <c r="R56" s="65"/>
      <c r="S56" s="65"/>
      <c r="T56" s="65"/>
    </row>
    <row r="57" spans="1:20" ht="11.25" customHeight="1" x14ac:dyDescent="0.3">
      <c r="A57" s="83"/>
      <c r="B57" s="87"/>
      <c r="C57" s="81"/>
      <c r="D57" s="88"/>
      <c r="E57" s="81"/>
      <c r="F57" s="81"/>
      <c r="G57" s="81"/>
      <c r="H57" s="81"/>
      <c r="I57" s="81"/>
      <c r="J57" s="81"/>
      <c r="K57" s="89"/>
      <c r="L57" s="89"/>
      <c r="M57" s="89"/>
      <c r="N57" s="81"/>
      <c r="P57" s="65"/>
      <c r="Q57" s="65"/>
      <c r="R57" s="65"/>
      <c r="S57" s="65"/>
      <c r="T57" s="65"/>
    </row>
    <row r="58" spans="1:20" ht="11.25" customHeight="1" x14ac:dyDescent="0.3">
      <c r="P58" s="65"/>
      <c r="Q58" s="65"/>
      <c r="R58" s="65"/>
      <c r="S58" s="65"/>
      <c r="T58" s="65"/>
    </row>
    <row r="59" spans="1:20" ht="11.25" customHeight="1" x14ac:dyDescent="0.3">
      <c r="B59" s="96"/>
      <c r="C59" s="65"/>
      <c r="D59" s="65"/>
      <c r="E59" s="65"/>
      <c r="F59" s="65"/>
      <c r="G59" s="65"/>
      <c r="H59" s="65"/>
      <c r="I59" s="65"/>
      <c r="P59" s="65"/>
      <c r="Q59" s="65"/>
      <c r="R59" s="65"/>
      <c r="S59" s="65"/>
      <c r="T59" s="65"/>
    </row>
    <row r="60" spans="1:20" ht="11.25" customHeight="1" x14ac:dyDescent="0.3">
      <c r="B60" s="96"/>
      <c r="C60" s="65"/>
      <c r="D60" s="65"/>
      <c r="E60" s="65"/>
      <c r="F60" s="65"/>
      <c r="G60" s="65"/>
      <c r="H60" s="65"/>
      <c r="I60" s="65"/>
      <c r="P60" s="65"/>
      <c r="Q60" s="65"/>
      <c r="R60" s="65"/>
      <c r="S60" s="65"/>
      <c r="T60" s="65"/>
    </row>
    <row r="61" spans="1:20" ht="11.25" customHeight="1" x14ac:dyDescent="0.3">
      <c r="B61" s="96"/>
      <c r="C61" s="65"/>
      <c r="D61" s="65"/>
      <c r="E61" s="65"/>
      <c r="F61" s="65"/>
      <c r="G61" s="65"/>
      <c r="H61" s="65"/>
      <c r="I61" s="65"/>
      <c r="P61" s="65"/>
      <c r="Q61" s="65"/>
      <c r="R61" s="65"/>
      <c r="S61" s="65"/>
      <c r="T61" s="65"/>
    </row>
    <row r="62" spans="1:20" ht="11.25" customHeight="1" x14ac:dyDescent="0.3">
      <c r="B62" s="96"/>
      <c r="C62" s="65"/>
      <c r="D62" s="65"/>
      <c r="E62" s="65"/>
      <c r="F62" s="65"/>
      <c r="G62" s="65"/>
      <c r="H62" s="65"/>
      <c r="I62" s="65"/>
      <c r="P62" s="65"/>
      <c r="Q62" s="65"/>
      <c r="R62" s="65"/>
      <c r="S62" s="65"/>
      <c r="T62" s="65"/>
    </row>
    <row r="63" spans="1:20" ht="11.25" customHeight="1" x14ac:dyDescent="0.3">
      <c r="B63" s="96"/>
      <c r="C63" s="65"/>
      <c r="D63" s="65"/>
      <c r="E63" s="65"/>
      <c r="F63" s="65"/>
      <c r="G63" s="65"/>
      <c r="H63" s="65"/>
      <c r="I63" s="65"/>
    </row>
    <row r="64" spans="1:20" ht="11.25" customHeight="1" x14ac:dyDescent="0.3">
      <c r="B64" s="96"/>
      <c r="C64" s="65"/>
      <c r="D64" s="65"/>
      <c r="E64" s="65"/>
      <c r="F64" s="65"/>
      <c r="G64" s="65"/>
      <c r="H64" s="65"/>
      <c r="I64" s="65"/>
    </row>
    <row r="65" spans="2:20" ht="11.25" customHeight="1" x14ac:dyDescent="0.3">
      <c r="B65" s="96"/>
      <c r="C65" s="65"/>
      <c r="D65" s="65"/>
      <c r="E65" s="65"/>
      <c r="F65" s="65"/>
      <c r="G65" s="65"/>
      <c r="H65" s="65"/>
      <c r="I65" s="65"/>
    </row>
    <row r="66" spans="2:20" ht="11.25" customHeight="1" x14ac:dyDescent="0.3">
      <c r="B66" s="96"/>
      <c r="C66" s="65"/>
      <c r="D66" s="65"/>
      <c r="E66" s="65"/>
      <c r="F66" s="65"/>
      <c r="G66" s="65"/>
      <c r="H66" s="65"/>
      <c r="I66" s="65"/>
    </row>
    <row r="67" spans="2:20" ht="11.25" customHeight="1" x14ac:dyDescent="0.3">
      <c r="B67" s="96"/>
      <c r="C67" s="65"/>
      <c r="D67" s="65"/>
      <c r="E67" s="65"/>
      <c r="F67" s="65"/>
      <c r="G67" s="65"/>
      <c r="H67" s="65"/>
      <c r="I67" s="65"/>
    </row>
    <row r="68" spans="2:20" ht="11.25" customHeight="1" x14ac:dyDescent="0.3">
      <c r="B68" s="96"/>
      <c r="C68" s="65"/>
      <c r="D68" s="65"/>
      <c r="E68" s="65"/>
      <c r="F68" s="65"/>
      <c r="G68" s="65"/>
      <c r="H68" s="65"/>
      <c r="I68" s="65"/>
    </row>
    <row r="69" spans="2:20" ht="11.25" customHeight="1" x14ac:dyDescent="0.3">
      <c r="B69" s="96"/>
      <c r="C69" s="65"/>
      <c r="D69" s="65"/>
      <c r="E69" s="65"/>
      <c r="F69" s="65"/>
      <c r="G69" s="65"/>
      <c r="H69" s="65"/>
      <c r="I69" s="65"/>
    </row>
    <row r="70" spans="2:20" ht="11.25" customHeight="1" x14ac:dyDescent="0.3">
      <c r="B70" s="96"/>
      <c r="C70" s="65"/>
      <c r="D70" s="65"/>
      <c r="E70" s="65"/>
      <c r="F70" s="65"/>
      <c r="G70" s="65"/>
      <c r="H70" s="65"/>
      <c r="I70" s="65"/>
    </row>
    <row r="71" spans="2:20" ht="11.25" customHeight="1" x14ac:dyDescent="0.3">
      <c r="B71" s="96"/>
      <c r="C71" s="65"/>
      <c r="D71" s="65"/>
      <c r="E71" s="65"/>
      <c r="F71" s="65"/>
      <c r="G71" s="65"/>
      <c r="H71" s="65"/>
      <c r="I71" s="65"/>
    </row>
    <row r="72" spans="2:20" ht="11.25" customHeight="1" x14ac:dyDescent="0.3">
      <c r="B72" s="96"/>
      <c r="C72" s="65"/>
      <c r="D72" s="65"/>
      <c r="E72" s="65"/>
      <c r="F72" s="65"/>
      <c r="G72" s="65"/>
      <c r="H72" s="65"/>
      <c r="I72" s="65"/>
    </row>
    <row r="73" spans="2:20" ht="11.25" customHeight="1" x14ac:dyDescent="0.3">
      <c r="B73" s="96"/>
      <c r="C73" s="65"/>
      <c r="D73" s="65"/>
      <c r="E73" s="65"/>
      <c r="F73" s="65"/>
      <c r="G73" s="65"/>
      <c r="H73" s="65"/>
      <c r="I73" s="65"/>
    </row>
    <row r="74" spans="2:20" ht="11.25" customHeight="1" x14ac:dyDescent="0.3">
      <c r="B74" s="96"/>
      <c r="C74" s="65"/>
      <c r="D74" s="65"/>
      <c r="E74" s="65"/>
      <c r="F74" s="65"/>
      <c r="G74" s="65"/>
      <c r="H74" s="65"/>
      <c r="I74" s="65"/>
    </row>
    <row r="75" spans="2:20" x14ac:dyDescent="0.3">
      <c r="B75" s="96"/>
      <c r="C75" s="65"/>
      <c r="D75" s="65"/>
      <c r="E75" s="65"/>
      <c r="F75" s="65"/>
      <c r="G75" s="65"/>
      <c r="H75" s="65"/>
      <c r="I75" s="65"/>
    </row>
    <row r="76" spans="2:20" ht="11.25" customHeight="1" x14ac:dyDescent="0.3">
      <c r="B76" s="96"/>
      <c r="C76" s="65"/>
      <c r="D76" s="65"/>
      <c r="E76" s="65"/>
      <c r="F76" s="65"/>
      <c r="G76" s="65"/>
      <c r="H76" s="65"/>
      <c r="I76" s="65"/>
    </row>
    <row r="77" spans="2:20" ht="11.25" customHeight="1" x14ac:dyDescent="0.3">
      <c r="B77" s="96"/>
      <c r="C77" s="65"/>
      <c r="D77" s="65"/>
      <c r="E77" s="65"/>
      <c r="F77" s="65"/>
      <c r="G77" s="65"/>
      <c r="H77" s="65"/>
      <c r="I77" s="65"/>
      <c r="P77" s="65"/>
      <c r="Q77" s="65"/>
      <c r="R77" s="65"/>
      <c r="S77" s="65"/>
      <c r="T77" s="65"/>
    </row>
    <row r="78" spans="2:20" ht="11.25" customHeight="1" x14ac:dyDescent="0.3">
      <c r="B78" s="96"/>
      <c r="C78" s="65"/>
      <c r="D78" s="65"/>
      <c r="E78" s="65"/>
      <c r="F78" s="65"/>
      <c r="G78" s="65"/>
      <c r="H78" s="65"/>
      <c r="I78" s="65"/>
      <c r="P78" s="65"/>
      <c r="Q78" s="65"/>
      <c r="R78" s="65"/>
      <c r="S78" s="65"/>
      <c r="T78" s="65"/>
    </row>
    <row r="79" spans="2:20" ht="11.25" customHeight="1" x14ac:dyDescent="0.3">
      <c r="B79" s="96"/>
      <c r="C79" s="65"/>
      <c r="D79" s="65"/>
      <c r="E79" s="65"/>
      <c r="F79" s="65"/>
      <c r="G79" s="65"/>
      <c r="H79" s="65"/>
      <c r="I79" s="65"/>
    </row>
    <row r="80" spans="2:20" ht="11.25" customHeight="1" x14ac:dyDescent="0.3">
      <c r="B80" s="96"/>
      <c r="C80" s="65"/>
      <c r="D80" s="65"/>
      <c r="E80" s="65"/>
      <c r="F80" s="65"/>
      <c r="G80" s="65"/>
      <c r="H80" s="65"/>
      <c r="I80" s="65"/>
    </row>
    <row r="81" spans="2:20" ht="11.25" customHeight="1" x14ac:dyDescent="0.3">
      <c r="B81" s="96"/>
      <c r="C81" s="65"/>
      <c r="D81" s="65"/>
      <c r="E81" s="65"/>
      <c r="F81" s="65"/>
      <c r="G81" s="65"/>
      <c r="H81" s="65"/>
      <c r="I81" s="65"/>
      <c r="P81" s="100"/>
      <c r="Q81" s="101"/>
      <c r="R81" s="101"/>
      <c r="S81" s="101"/>
      <c r="T81" s="101"/>
    </row>
    <row r="82" spans="2:20" ht="11.25" customHeight="1" x14ac:dyDescent="0.3">
      <c r="B82" s="96"/>
      <c r="C82" s="65"/>
      <c r="D82" s="65"/>
      <c r="E82" s="65"/>
      <c r="F82" s="65"/>
      <c r="G82" s="65"/>
      <c r="H82" s="65"/>
      <c r="I82" s="65"/>
      <c r="P82" s="64"/>
      <c r="R82" s="63"/>
      <c r="S82" s="63"/>
      <c r="T82" s="63"/>
    </row>
    <row r="83" spans="2:20" ht="11.25" customHeight="1" x14ac:dyDescent="0.3">
      <c r="B83" s="96"/>
      <c r="C83" s="65"/>
      <c r="D83" s="65"/>
      <c r="E83" s="65"/>
      <c r="F83" s="65"/>
      <c r="G83" s="65"/>
      <c r="H83" s="65"/>
      <c r="I83" s="65"/>
      <c r="O83" s="65"/>
    </row>
    <row r="84" spans="2:20" ht="11.25" customHeight="1" x14ac:dyDescent="0.3">
      <c r="B84" s="96"/>
      <c r="C84" s="65"/>
      <c r="D84" s="65"/>
      <c r="E84" s="65"/>
      <c r="F84" s="65"/>
      <c r="G84" s="65"/>
      <c r="H84" s="65"/>
      <c r="I84" s="65"/>
    </row>
    <row r="85" spans="2:20" ht="11.25" customHeight="1" x14ac:dyDescent="0.3">
      <c r="B85" s="96"/>
      <c r="C85" s="65"/>
      <c r="D85" s="65"/>
      <c r="E85" s="65"/>
      <c r="F85" s="65"/>
      <c r="G85" s="65"/>
      <c r="H85" s="65"/>
      <c r="I85" s="65"/>
    </row>
    <row r="86" spans="2:20" ht="11.25" customHeight="1" x14ac:dyDescent="0.3">
      <c r="B86" s="96"/>
      <c r="C86" s="65"/>
      <c r="D86" s="65"/>
      <c r="E86" s="65"/>
      <c r="F86" s="65"/>
      <c r="G86" s="65"/>
      <c r="H86" s="65"/>
      <c r="I86" s="65"/>
    </row>
    <row r="87" spans="2:20" ht="11.25" customHeight="1" x14ac:dyDescent="0.3">
      <c r="B87" s="96"/>
      <c r="C87" s="65"/>
      <c r="D87" s="65"/>
      <c r="E87" s="65"/>
      <c r="F87" s="65"/>
      <c r="G87" s="65"/>
      <c r="H87" s="65"/>
      <c r="I87" s="65"/>
    </row>
    <row r="88" spans="2:20" ht="11.25" customHeight="1" x14ac:dyDescent="0.3">
      <c r="B88" s="96"/>
      <c r="C88" s="65"/>
      <c r="D88" s="65"/>
      <c r="E88" s="65"/>
      <c r="F88" s="65"/>
      <c r="G88" s="65"/>
      <c r="H88" s="65"/>
      <c r="I88" s="65"/>
    </row>
    <row r="89" spans="2:20" ht="11.25" customHeight="1" x14ac:dyDescent="0.3">
      <c r="B89" s="96"/>
      <c r="C89" s="65"/>
      <c r="D89" s="65"/>
      <c r="E89" s="65"/>
      <c r="F89" s="65"/>
      <c r="G89" s="65"/>
      <c r="H89" s="65"/>
      <c r="I89" s="65"/>
    </row>
    <row r="90" spans="2:20" ht="11.25" customHeight="1" x14ac:dyDescent="0.3">
      <c r="B90" s="96"/>
      <c r="C90" s="65"/>
      <c r="D90" s="65"/>
      <c r="E90" s="65"/>
      <c r="F90" s="65"/>
      <c r="G90" s="65"/>
      <c r="H90" s="65"/>
      <c r="I90" s="65"/>
    </row>
    <row r="91" spans="2:20" ht="11.25" customHeight="1" x14ac:dyDescent="0.3">
      <c r="B91" s="96"/>
      <c r="C91" s="65"/>
      <c r="D91" s="65"/>
      <c r="E91" s="65"/>
      <c r="F91" s="65"/>
      <c r="G91" s="65"/>
      <c r="H91" s="65"/>
      <c r="I91" s="65"/>
    </row>
    <row r="92" spans="2:20" ht="11.25" customHeight="1" x14ac:dyDescent="0.3">
      <c r="B92" s="96"/>
      <c r="C92" s="65"/>
      <c r="D92" s="65"/>
      <c r="E92" s="65"/>
      <c r="F92" s="65"/>
      <c r="G92" s="65"/>
      <c r="H92" s="65"/>
      <c r="I92" s="65"/>
    </row>
    <row r="93" spans="2:20" ht="11.25" customHeight="1" x14ac:dyDescent="0.3">
      <c r="B93" s="96"/>
      <c r="C93" s="65"/>
      <c r="D93" s="65"/>
      <c r="E93" s="65"/>
      <c r="F93" s="65"/>
      <c r="G93" s="65"/>
      <c r="H93" s="65"/>
      <c r="I93" s="65"/>
    </row>
    <row r="94" spans="2:20" ht="25.5" customHeight="1" x14ac:dyDescent="0.3">
      <c r="B94" s="96"/>
      <c r="C94" s="65"/>
      <c r="D94" s="65"/>
      <c r="E94" s="65"/>
      <c r="F94" s="65"/>
      <c r="G94" s="65"/>
      <c r="H94" s="65"/>
      <c r="I94" s="65"/>
    </row>
    <row r="95" spans="2:20" ht="11.25" customHeight="1" x14ac:dyDescent="0.3">
      <c r="B95" s="96"/>
      <c r="C95" s="65"/>
      <c r="D95" s="65"/>
      <c r="E95" s="65"/>
      <c r="F95" s="65"/>
      <c r="G95" s="65"/>
      <c r="H95" s="65"/>
      <c r="I95" s="65"/>
    </row>
    <row r="96" spans="2:20" ht="11.25" customHeight="1" x14ac:dyDescent="0.3">
      <c r="B96" s="96"/>
      <c r="C96" s="65"/>
      <c r="D96" s="65"/>
      <c r="E96" s="65"/>
      <c r="F96" s="65"/>
      <c r="G96" s="65"/>
      <c r="H96" s="65"/>
      <c r="I96" s="65"/>
    </row>
    <row r="97" spans="2:9" ht="11.25" customHeight="1" x14ac:dyDescent="0.3">
      <c r="B97" s="96"/>
      <c r="C97" s="65"/>
      <c r="D97" s="65"/>
      <c r="E97" s="65"/>
      <c r="F97" s="65"/>
      <c r="G97" s="65"/>
      <c r="H97" s="65"/>
      <c r="I97" s="65"/>
    </row>
    <row r="98" spans="2:9" x14ac:dyDescent="0.3">
      <c r="B98" s="96"/>
      <c r="C98" s="65"/>
      <c r="D98" s="65"/>
      <c r="E98" s="65"/>
      <c r="F98" s="65"/>
      <c r="G98" s="65"/>
      <c r="H98" s="65"/>
      <c r="I98" s="65"/>
    </row>
    <row r="99" spans="2:9" ht="11.25" customHeight="1" x14ac:dyDescent="0.3">
      <c r="B99" s="96"/>
      <c r="C99" s="65"/>
      <c r="D99" s="65"/>
      <c r="E99" s="65"/>
      <c r="F99" s="65"/>
      <c r="G99" s="65"/>
      <c r="H99" s="65"/>
      <c r="I99" s="65"/>
    </row>
    <row r="100" spans="2:9" ht="11.25" customHeight="1" x14ac:dyDescent="0.3">
      <c r="B100" s="96"/>
      <c r="C100" s="65"/>
      <c r="D100" s="65"/>
      <c r="E100" s="65"/>
      <c r="F100" s="65"/>
      <c r="G100" s="65"/>
      <c r="H100" s="65"/>
      <c r="I100" s="65"/>
    </row>
    <row r="101" spans="2:9" ht="11.25" customHeight="1" x14ac:dyDescent="0.3">
      <c r="B101" s="96"/>
      <c r="C101" s="65"/>
      <c r="D101" s="65"/>
      <c r="E101" s="65"/>
      <c r="F101" s="65"/>
      <c r="G101" s="65"/>
      <c r="H101" s="65"/>
      <c r="I101" s="65"/>
    </row>
    <row r="102" spans="2:9" ht="11.25" customHeight="1" x14ac:dyDescent="0.3">
      <c r="B102" s="96"/>
      <c r="C102" s="65"/>
      <c r="D102" s="65"/>
      <c r="E102" s="65"/>
      <c r="F102" s="65"/>
      <c r="G102" s="65"/>
      <c r="H102" s="65"/>
      <c r="I102" s="65"/>
    </row>
    <row r="103" spans="2:9" ht="11.25" customHeight="1" x14ac:dyDescent="0.3">
      <c r="B103" s="96"/>
      <c r="C103" s="65"/>
      <c r="D103" s="65"/>
      <c r="E103" s="65"/>
      <c r="F103" s="65"/>
      <c r="G103" s="65"/>
      <c r="H103" s="65"/>
      <c r="I103" s="65"/>
    </row>
    <row r="104" spans="2:9" ht="11.25" customHeight="1" x14ac:dyDescent="0.3">
      <c r="B104" s="96"/>
      <c r="C104" s="65"/>
      <c r="D104" s="65"/>
      <c r="E104" s="65"/>
      <c r="F104" s="65"/>
      <c r="G104" s="65"/>
      <c r="H104" s="65"/>
      <c r="I104" s="65"/>
    </row>
    <row r="105" spans="2:9" ht="11.25" customHeight="1" x14ac:dyDescent="0.3">
      <c r="B105" s="96"/>
      <c r="C105" s="65"/>
      <c r="D105" s="65"/>
      <c r="E105" s="65"/>
      <c r="F105" s="65"/>
      <c r="G105" s="65"/>
      <c r="H105" s="65"/>
      <c r="I105" s="65"/>
    </row>
    <row r="106" spans="2:9" ht="11.25" customHeight="1" x14ac:dyDescent="0.3">
      <c r="B106" s="96"/>
      <c r="C106" s="65"/>
      <c r="D106" s="65"/>
      <c r="E106" s="65"/>
      <c r="F106" s="65"/>
      <c r="G106" s="65"/>
      <c r="H106" s="65"/>
      <c r="I106" s="65"/>
    </row>
    <row r="107" spans="2:9" ht="11.25" customHeight="1" x14ac:dyDescent="0.3">
      <c r="B107" s="96"/>
      <c r="C107" s="65"/>
      <c r="D107" s="65"/>
      <c r="E107" s="65"/>
      <c r="F107" s="65"/>
      <c r="G107" s="65"/>
      <c r="H107" s="65"/>
      <c r="I107" s="65"/>
    </row>
    <row r="108" spans="2:9" ht="11.25" customHeight="1" x14ac:dyDescent="0.3">
      <c r="B108" s="96"/>
      <c r="C108" s="65"/>
      <c r="D108" s="65"/>
      <c r="E108" s="65"/>
      <c r="F108" s="65"/>
      <c r="G108" s="65"/>
      <c r="H108" s="65"/>
      <c r="I108" s="65"/>
    </row>
    <row r="109" spans="2:9" ht="11.25" customHeight="1" x14ac:dyDescent="0.3">
      <c r="B109" s="96"/>
      <c r="C109" s="65"/>
      <c r="D109" s="65"/>
      <c r="E109" s="65"/>
      <c r="F109" s="65"/>
      <c r="G109" s="65"/>
      <c r="H109" s="65"/>
      <c r="I109" s="65"/>
    </row>
    <row r="110" spans="2:9" ht="11.25" customHeight="1" x14ac:dyDescent="0.3">
      <c r="B110" s="96"/>
      <c r="C110" s="65"/>
      <c r="D110" s="65"/>
      <c r="E110" s="65"/>
      <c r="F110" s="65"/>
      <c r="G110" s="65"/>
      <c r="H110" s="65"/>
      <c r="I110" s="65"/>
    </row>
    <row r="111" spans="2:9" ht="11.25" customHeight="1" x14ac:dyDescent="0.3">
      <c r="B111" s="96"/>
      <c r="C111" s="65"/>
      <c r="D111" s="65"/>
      <c r="E111" s="65"/>
      <c r="F111" s="65"/>
      <c r="G111" s="65"/>
      <c r="H111" s="65"/>
      <c r="I111" s="65"/>
    </row>
    <row r="112" spans="2:9" ht="11.25" customHeight="1" x14ac:dyDescent="0.3">
      <c r="B112" s="96"/>
      <c r="C112" s="65"/>
      <c r="D112" s="65"/>
      <c r="E112" s="65"/>
      <c r="F112" s="65"/>
      <c r="G112" s="65"/>
      <c r="H112" s="65"/>
      <c r="I112" s="65"/>
    </row>
    <row r="113" spans="2:9" ht="11.25" customHeight="1" x14ac:dyDescent="0.3">
      <c r="B113" s="96"/>
      <c r="C113" s="65"/>
      <c r="D113" s="65"/>
      <c r="E113" s="65"/>
      <c r="F113" s="65"/>
      <c r="G113" s="65"/>
      <c r="H113" s="65"/>
      <c r="I113" s="65"/>
    </row>
    <row r="114" spans="2:9" ht="11.25" customHeight="1" x14ac:dyDescent="0.3">
      <c r="B114" s="96"/>
      <c r="C114" s="65"/>
      <c r="D114" s="65"/>
      <c r="E114" s="65"/>
      <c r="F114" s="65"/>
      <c r="G114" s="65"/>
      <c r="H114" s="65"/>
      <c r="I114" s="65"/>
    </row>
    <row r="115" spans="2:9" ht="11.25" customHeight="1" x14ac:dyDescent="0.3">
      <c r="B115" s="96"/>
      <c r="C115" s="65"/>
      <c r="D115" s="65"/>
      <c r="E115" s="65"/>
      <c r="F115" s="65"/>
      <c r="G115" s="65"/>
      <c r="H115" s="65"/>
      <c r="I115" s="65"/>
    </row>
    <row r="116" spans="2:9" ht="11.25" customHeight="1" x14ac:dyDescent="0.3">
      <c r="B116" s="96"/>
      <c r="C116" s="65"/>
      <c r="D116" s="65"/>
      <c r="E116" s="65"/>
      <c r="F116" s="65"/>
      <c r="G116" s="65"/>
      <c r="H116" s="65"/>
      <c r="I116" s="65"/>
    </row>
    <row r="117" spans="2:9" ht="11.25" customHeight="1" x14ac:dyDescent="0.3">
      <c r="B117" s="96"/>
      <c r="C117" s="65"/>
      <c r="D117" s="65"/>
      <c r="E117" s="65"/>
      <c r="F117" s="65"/>
      <c r="G117" s="65"/>
      <c r="H117" s="65"/>
      <c r="I117" s="65"/>
    </row>
    <row r="118" spans="2:9" ht="11.25" customHeight="1" x14ac:dyDescent="0.3">
      <c r="B118" s="96"/>
      <c r="C118" s="65"/>
      <c r="D118" s="65"/>
      <c r="E118" s="65"/>
      <c r="F118" s="65"/>
      <c r="G118" s="65"/>
      <c r="H118" s="65"/>
      <c r="I118" s="65"/>
    </row>
    <row r="119" spans="2:9" ht="11.25" customHeight="1" x14ac:dyDescent="0.3">
      <c r="B119" s="96"/>
      <c r="C119" s="65"/>
      <c r="D119" s="65"/>
      <c r="E119" s="65"/>
      <c r="F119" s="65"/>
      <c r="G119" s="65"/>
      <c r="H119" s="65"/>
      <c r="I119" s="65"/>
    </row>
    <row r="120" spans="2:9" ht="11.25" customHeight="1" x14ac:dyDescent="0.3">
      <c r="B120" s="96"/>
      <c r="C120" s="65"/>
      <c r="D120" s="65"/>
      <c r="E120" s="65"/>
      <c r="F120" s="65"/>
      <c r="G120" s="65"/>
      <c r="H120" s="65"/>
      <c r="I120" s="65"/>
    </row>
    <row r="121" spans="2:9" ht="11.25" customHeight="1" x14ac:dyDescent="0.3">
      <c r="B121" s="96"/>
      <c r="C121" s="65"/>
      <c r="D121" s="65"/>
      <c r="E121" s="65"/>
      <c r="F121" s="65"/>
      <c r="G121" s="65"/>
      <c r="H121" s="65"/>
      <c r="I121" s="65"/>
    </row>
    <row r="122" spans="2:9" ht="11.25" customHeight="1" x14ac:dyDescent="0.3">
      <c r="B122" s="96"/>
      <c r="C122" s="65"/>
      <c r="D122" s="65"/>
      <c r="E122" s="65"/>
      <c r="F122" s="65"/>
      <c r="G122" s="65"/>
      <c r="H122" s="65"/>
      <c r="I122" s="65"/>
    </row>
    <row r="123" spans="2:9" ht="11.25" customHeight="1" x14ac:dyDescent="0.3">
      <c r="B123" s="96"/>
      <c r="C123" s="65"/>
      <c r="D123" s="65"/>
      <c r="E123" s="65"/>
      <c r="F123" s="65"/>
      <c r="G123" s="65"/>
      <c r="H123" s="65"/>
      <c r="I123" s="65"/>
    </row>
    <row r="124" spans="2:9" ht="11.25" customHeight="1" x14ac:dyDescent="0.3">
      <c r="B124" s="96"/>
      <c r="C124" s="65"/>
      <c r="D124" s="65"/>
      <c r="E124" s="65"/>
      <c r="F124" s="65"/>
      <c r="G124" s="65"/>
      <c r="H124" s="65"/>
      <c r="I124" s="65"/>
    </row>
    <row r="125" spans="2:9" ht="11.25" customHeight="1" x14ac:dyDescent="0.3">
      <c r="B125" s="96"/>
      <c r="C125" s="65"/>
      <c r="D125" s="65"/>
      <c r="E125" s="65"/>
      <c r="F125" s="65"/>
      <c r="G125" s="65"/>
      <c r="H125" s="65"/>
      <c r="I125" s="65"/>
    </row>
    <row r="126" spans="2:9" ht="11.25" customHeight="1" x14ac:dyDescent="0.3">
      <c r="B126" s="96"/>
      <c r="C126" s="65"/>
      <c r="D126" s="65"/>
      <c r="E126" s="65"/>
      <c r="F126" s="65"/>
      <c r="G126" s="65"/>
      <c r="H126" s="65"/>
      <c r="I126" s="65"/>
    </row>
    <row r="127" spans="2:9" ht="11.25" customHeight="1" x14ac:dyDescent="0.3">
      <c r="B127" s="96"/>
      <c r="C127" s="65"/>
      <c r="D127" s="65"/>
      <c r="E127" s="65"/>
      <c r="F127" s="65"/>
      <c r="G127" s="65"/>
      <c r="H127" s="65"/>
      <c r="I127" s="65"/>
    </row>
    <row r="128" spans="2:9" ht="11.25" customHeight="1" x14ac:dyDescent="0.3">
      <c r="B128" s="96"/>
      <c r="C128" s="65"/>
      <c r="D128" s="65"/>
      <c r="E128" s="65"/>
      <c r="F128" s="65"/>
      <c r="G128" s="65"/>
      <c r="H128" s="65"/>
      <c r="I128" s="65"/>
    </row>
    <row r="129" spans="2:9" ht="11.25" customHeight="1" x14ac:dyDescent="0.3">
      <c r="B129" s="96"/>
      <c r="C129" s="65"/>
      <c r="D129" s="65"/>
      <c r="E129" s="65"/>
      <c r="F129" s="65"/>
      <c r="G129" s="65"/>
      <c r="H129" s="65"/>
      <c r="I129" s="65"/>
    </row>
    <row r="130" spans="2:9" ht="11.25" customHeight="1" x14ac:dyDescent="0.3">
      <c r="B130" s="96"/>
      <c r="C130" s="65"/>
      <c r="D130" s="65"/>
      <c r="E130" s="65"/>
      <c r="F130" s="65"/>
      <c r="G130" s="65"/>
      <c r="H130" s="65"/>
      <c r="I130" s="65"/>
    </row>
    <row r="131" spans="2:9" ht="11.25" customHeight="1" x14ac:dyDescent="0.3">
      <c r="B131" s="96"/>
      <c r="C131" s="65"/>
      <c r="D131" s="65"/>
      <c r="E131" s="65"/>
      <c r="F131" s="65"/>
      <c r="G131" s="65"/>
      <c r="H131" s="65"/>
      <c r="I131" s="65"/>
    </row>
    <row r="132" spans="2:9" ht="11.25" customHeight="1" x14ac:dyDescent="0.3">
      <c r="B132" s="96"/>
      <c r="C132" s="65"/>
      <c r="D132" s="65"/>
      <c r="E132" s="65"/>
      <c r="F132" s="65"/>
      <c r="G132" s="65"/>
      <c r="H132" s="65"/>
      <c r="I132" s="65"/>
    </row>
    <row r="133" spans="2:9" ht="11.25" customHeight="1" x14ac:dyDescent="0.3">
      <c r="B133" s="96"/>
      <c r="C133" s="65"/>
      <c r="D133" s="65"/>
      <c r="E133" s="65"/>
      <c r="F133" s="65"/>
      <c r="G133" s="65"/>
      <c r="H133" s="65"/>
      <c r="I133" s="65"/>
    </row>
    <row r="134" spans="2:9" ht="11.25" customHeight="1" x14ac:dyDescent="0.3">
      <c r="B134" s="96"/>
      <c r="C134" s="65"/>
      <c r="D134" s="65"/>
      <c r="E134" s="65"/>
      <c r="F134" s="65"/>
      <c r="G134" s="65"/>
      <c r="H134" s="65"/>
      <c r="I134" s="65"/>
    </row>
    <row r="135" spans="2:9" ht="11.25" customHeight="1" x14ac:dyDescent="0.3">
      <c r="B135" s="96"/>
      <c r="C135" s="65"/>
      <c r="D135" s="65"/>
      <c r="E135" s="65"/>
      <c r="F135" s="65"/>
      <c r="G135" s="65"/>
      <c r="H135" s="65"/>
      <c r="I135" s="65"/>
    </row>
    <row r="136" spans="2:9" ht="11.25" customHeight="1" x14ac:dyDescent="0.3">
      <c r="B136" s="96"/>
      <c r="C136" s="65"/>
      <c r="D136" s="65"/>
      <c r="E136" s="65"/>
      <c r="F136" s="65"/>
      <c r="G136" s="65"/>
      <c r="H136" s="65"/>
      <c r="I136" s="65"/>
    </row>
    <row r="137" spans="2:9" ht="11.25" customHeight="1" x14ac:dyDescent="0.3">
      <c r="B137" s="96"/>
      <c r="C137" s="65"/>
      <c r="D137" s="65"/>
      <c r="E137" s="65"/>
      <c r="F137" s="65"/>
      <c r="G137" s="65"/>
      <c r="H137" s="65"/>
      <c r="I137" s="65"/>
    </row>
    <row r="138" spans="2:9" ht="11.25" customHeight="1" x14ac:dyDescent="0.3">
      <c r="B138" s="96"/>
      <c r="C138" s="65"/>
      <c r="D138" s="65"/>
      <c r="E138" s="65"/>
      <c r="F138" s="65"/>
      <c r="G138" s="65"/>
      <c r="H138" s="65"/>
      <c r="I138" s="65"/>
    </row>
    <row r="139" spans="2:9" ht="11.25" customHeight="1" x14ac:dyDescent="0.3">
      <c r="B139" s="96"/>
      <c r="C139" s="65"/>
      <c r="D139" s="65"/>
      <c r="E139" s="65"/>
      <c r="F139" s="65"/>
      <c r="G139" s="65"/>
      <c r="H139" s="65"/>
      <c r="I139" s="65"/>
    </row>
    <row r="140" spans="2:9" ht="11.25" customHeight="1" x14ac:dyDescent="0.3">
      <c r="B140" s="96"/>
      <c r="C140" s="65"/>
      <c r="D140" s="65"/>
      <c r="E140" s="65"/>
      <c r="F140" s="65"/>
      <c r="G140" s="65"/>
      <c r="H140" s="65"/>
      <c r="I140" s="65"/>
    </row>
    <row r="141" spans="2:9" ht="11.25" customHeight="1" x14ac:dyDescent="0.3">
      <c r="B141" s="96"/>
      <c r="C141" s="65"/>
      <c r="D141" s="65"/>
      <c r="E141" s="65"/>
      <c r="F141" s="65"/>
      <c r="G141" s="65"/>
      <c r="H141" s="65"/>
      <c r="I141" s="65"/>
    </row>
    <row r="142" spans="2:9" ht="11.25" customHeight="1" x14ac:dyDescent="0.3">
      <c r="B142" s="96"/>
      <c r="C142" s="65"/>
      <c r="D142" s="65"/>
      <c r="E142" s="65"/>
      <c r="F142" s="65"/>
      <c r="G142" s="65"/>
      <c r="H142" s="65"/>
      <c r="I142" s="65"/>
    </row>
    <row r="143" spans="2:9" ht="11.25" customHeight="1" x14ac:dyDescent="0.3">
      <c r="B143" s="96"/>
      <c r="C143" s="65"/>
      <c r="D143" s="65"/>
      <c r="E143" s="65"/>
      <c r="F143" s="65"/>
      <c r="G143" s="65"/>
      <c r="H143" s="65"/>
      <c r="I143" s="65"/>
    </row>
    <row r="144" spans="2:9" ht="11.25" customHeight="1" x14ac:dyDescent="0.3">
      <c r="B144" s="96"/>
      <c r="C144" s="65"/>
      <c r="D144" s="65"/>
      <c r="E144" s="65"/>
      <c r="F144" s="65"/>
      <c r="G144" s="65"/>
      <c r="H144" s="65"/>
      <c r="I144" s="65"/>
    </row>
    <row r="145" spans="2:9" ht="11.25" customHeight="1" x14ac:dyDescent="0.3">
      <c r="B145" s="96"/>
      <c r="C145" s="65"/>
      <c r="D145" s="65"/>
      <c r="E145" s="65"/>
      <c r="F145" s="65"/>
      <c r="G145" s="65"/>
      <c r="H145" s="65"/>
      <c r="I145" s="65"/>
    </row>
    <row r="146" spans="2:9" ht="11.25" customHeight="1" x14ac:dyDescent="0.3">
      <c r="B146" s="96"/>
      <c r="C146" s="65"/>
      <c r="D146" s="65"/>
      <c r="E146" s="65"/>
      <c r="F146" s="65"/>
      <c r="G146" s="65"/>
      <c r="H146" s="65"/>
      <c r="I146" s="65"/>
    </row>
    <row r="147" spans="2:9" ht="11.25" customHeight="1" x14ac:dyDescent="0.3">
      <c r="B147" s="96"/>
      <c r="C147" s="65"/>
      <c r="D147" s="65"/>
      <c r="E147" s="65"/>
      <c r="F147" s="65"/>
      <c r="G147" s="65"/>
      <c r="H147" s="65"/>
      <c r="I147" s="65"/>
    </row>
    <row r="148" spans="2:9" ht="11.25" customHeight="1" x14ac:dyDescent="0.3">
      <c r="B148" s="96"/>
      <c r="C148" s="65"/>
      <c r="D148" s="65"/>
      <c r="E148" s="65"/>
      <c r="F148" s="65"/>
      <c r="G148" s="65"/>
      <c r="H148" s="65"/>
      <c r="I148" s="65"/>
    </row>
    <row r="149" spans="2:9" ht="11.25" customHeight="1" x14ac:dyDescent="0.3">
      <c r="B149" s="96"/>
      <c r="C149" s="65"/>
      <c r="D149" s="65"/>
      <c r="E149" s="65"/>
      <c r="F149" s="65"/>
      <c r="G149" s="65"/>
      <c r="H149" s="65"/>
      <c r="I149" s="65"/>
    </row>
    <row r="150" spans="2:9" ht="11.25" customHeight="1" x14ac:dyDescent="0.3">
      <c r="B150" s="96"/>
      <c r="C150" s="65"/>
      <c r="D150" s="65"/>
      <c r="E150" s="65"/>
      <c r="F150" s="65"/>
      <c r="G150" s="65"/>
      <c r="H150" s="65"/>
      <c r="I150" s="65"/>
    </row>
    <row r="151" spans="2:9" ht="11.25" customHeight="1" x14ac:dyDescent="0.3">
      <c r="B151" s="96"/>
      <c r="C151" s="65"/>
      <c r="D151" s="65"/>
      <c r="E151" s="65"/>
      <c r="F151" s="65"/>
      <c r="G151" s="65"/>
      <c r="H151" s="65"/>
      <c r="I151" s="65"/>
    </row>
    <row r="152" spans="2:9" ht="11.25" customHeight="1" x14ac:dyDescent="0.3">
      <c r="B152" s="96"/>
      <c r="C152" s="65"/>
      <c r="D152" s="65"/>
      <c r="E152" s="65"/>
      <c r="F152" s="65"/>
      <c r="G152" s="65"/>
      <c r="H152" s="65"/>
      <c r="I152" s="65"/>
    </row>
    <row r="153" spans="2:9" ht="11.25" customHeight="1" x14ac:dyDescent="0.3">
      <c r="B153" s="96"/>
      <c r="C153" s="65"/>
      <c r="D153" s="65"/>
      <c r="E153" s="65"/>
      <c r="F153" s="65"/>
      <c r="G153" s="65"/>
      <c r="H153" s="65"/>
      <c r="I153" s="65"/>
    </row>
    <row r="154" spans="2:9" ht="11.25" customHeight="1" x14ac:dyDescent="0.3">
      <c r="B154" s="96"/>
      <c r="C154" s="65"/>
      <c r="D154" s="65"/>
      <c r="E154" s="65"/>
      <c r="F154" s="65"/>
      <c r="G154" s="65"/>
      <c r="H154" s="65"/>
      <c r="I154" s="65"/>
    </row>
    <row r="155" spans="2:9" x14ac:dyDescent="0.3">
      <c r="B155" s="96"/>
      <c r="C155" s="65"/>
      <c r="D155" s="65"/>
      <c r="E155" s="65"/>
      <c r="F155" s="65"/>
      <c r="G155" s="65"/>
      <c r="H155" s="65"/>
      <c r="I155" s="65"/>
    </row>
    <row r="156" spans="2:9" x14ac:dyDescent="0.3">
      <c r="B156" s="96"/>
      <c r="C156" s="65"/>
      <c r="D156" s="65"/>
      <c r="E156" s="65"/>
      <c r="F156" s="65"/>
      <c r="G156" s="65"/>
      <c r="H156" s="65"/>
      <c r="I156" s="65"/>
    </row>
    <row r="157" spans="2:9" ht="11.25" customHeight="1" x14ac:dyDescent="0.3">
      <c r="B157" s="96"/>
      <c r="C157" s="65"/>
      <c r="D157" s="65"/>
      <c r="E157" s="65"/>
      <c r="F157" s="65"/>
      <c r="G157" s="65"/>
      <c r="H157" s="65"/>
      <c r="I157" s="65"/>
    </row>
    <row r="158" spans="2:9" ht="11.25" customHeight="1" x14ac:dyDescent="0.3">
      <c r="B158" s="96"/>
      <c r="C158" s="65"/>
      <c r="D158" s="65"/>
      <c r="E158" s="65"/>
      <c r="F158" s="65"/>
      <c r="G158" s="65"/>
      <c r="H158" s="65"/>
      <c r="I158" s="65"/>
    </row>
    <row r="159" spans="2:9" ht="11.25" customHeight="1" x14ac:dyDescent="0.3">
      <c r="B159" s="96"/>
      <c r="C159" s="65"/>
      <c r="D159" s="65"/>
      <c r="E159" s="65"/>
      <c r="F159" s="65"/>
      <c r="G159" s="65"/>
      <c r="H159" s="65"/>
      <c r="I159" s="65"/>
    </row>
    <row r="160" spans="2:9" ht="11.25" customHeight="1" x14ac:dyDescent="0.3">
      <c r="B160" s="96"/>
      <c r="C160" s="65"/>
      <c r="D160" s="65"/>
      <c r="E160" s="65"/>
      <c r="F160" s="65"/>
      <c r="G160" s="65"/>
      <c r="H160" s="65"/>
      <c r="I160" s="65"/>
    </row>
    <row r="161" spans="2:9" ht="11.25" customHeight="1" x14ac:dyDescent="0.3">
      <c r="B161" s="96"/>
      <c r="C161" s="65"/>
      <c r="D161" s="65"/>
      <c r="E161" s="65"/>
      <c r="F161" s="65"/>
      <c r="G161" s="65"/>
      <c r="H161" s="65"/>
      <c r="I161" s="65"/>
    </row>
    <row r="162" spans="2:9" ht="11.25" customHeight="1" x14ac:dyDescent="0.3">
      <c r="B162" s="96"/>
      <c r="C162" s="65"/>
      <c r="D162" s="65"/>
      <c r="E162" s="65"/>
      <c r="F162" s="65"/>
      <c r="G162" s="65"/>
      <c r="H162" s="65"/>
      <c r="I162" s="65"/>
    </row>
    <row r="163" spans="2:9" ht="11.25" customHeight="1" x14ac:dyDescent="0.3">
      <c r="B163" s="96"/>
      <c r="C163" s="65"/>
      <c r="D163" s="65"/>
      <c r="E163" s="65"/>
      <c r="F163" s="65"/>
      <c r="G163" s="65"/>
      <c r="H163" s="65"/>
      <c r="I163" s="65"/>
    </row>
    <row r="164" spans="2:9" ht="11.25" customHeight="1" x14ac:dyDescent="0.3">
      <c r="B164" s="96"/>
      <c r="C164" s="65"/>
      <c r="D164" s="65"/>
      <c r="E164" s="65"/>
      <c r="F164" s="65"/>
      <c r="G164" s="65"/>
      <c r="H164" s="65"/>
      <c r="I164" s="65"/>
    </row>
    <row r="165" spans="2:9" ht="11.25" customHeight="1" x14ac:dyDescent="0.3">
      <c r="B165" s="96"/>
      <c r="C165" s="65"/>
      <c r="D165" s="65"/>
      <c r="E165" s="65"/>
      <c r="F165" s="65"/>
      <c r="G165" s="65"/>
      <c r="H165" s="65"/>
      <c r="I165" s="65"/>
    </row>
    <row r="166" spans="2:9" ht="11.25" customHeight="1" x14ac:dyDescent="0.3">
      <c r="B166" s="96"/>
      <c r="C166" s="65"/>
      <c r="D166" s="65"/>
      <c r="E166" s="65"/>
      <c r="F166" s="65"/>
      <c r="G166" s="65"/>
      <c r="H166" s="65"/>
      <c r="I166" s="65"/>
    </row>
    <row r="167" spans="2:9" x14ac:dyDescent="0.3">
      <c r="B167" s="96"/>
      <c r="C167" s="65"/>
      <c r="D167" s="65"/>
      <c r="E167" s="65"/>
      <c r="F167" s="65"/>
      <c r="G167" s="65"/>
      <c r="H167" s="65"/>
      <c r="I167" s="65"/>
    </row>
    <row r="168" spans="2:9" ht="11.25" customHeight="1" x14ac:dyDescent="0.3">
      <c r="B168" s="96"/>
      <c r="C168" s="65"/>
      <c r="D168" s="65"/>
      <c r="E168" s="65"/>
      <c r="F168" s="65"/>
      <c r="G168" s="65"/>
      <c r="H168" s="65"/>
      <c r="I168" s="65"/>
    </row>
    <row r="169" spans="2:9" ht="11.25" customHeight="1" x14ac:dyDescent="0.3">
      <c r="B169" s="96"/>
      <c r="C169" s="65"/>
      <c r="D169" s="65"/>
      <c r="E169" s="65"/>
      <c r="F169" s="65"/>
      <c r="G169" s="65"/>
      <c r="H169" s="65"/>
      <c r="I169" s="65"/>
    </row>
    <row r="170" spans="2:9" x14ac:dyDescent="0.3">
      <c r="B170" s="96"/>
      <c r="C170" s="65"/>
      <c r="D170" s="65"/>
      <c r="E170" s="65"/>
      <c r="F170" s="65"/>
      <c r="G170" s="65"/>
      <c r="H170" s="65"/>
      <c r="I170" s="65"/>
    </row>
    <row r="171" spans="2:9" ht="11.25" customHeight="1" x14ac:dyDescent="0.3">
      <c r="B171" s="96"/>
      <c r="C171" s="65"/>
      <c r="D171" s="65"/>
      <c r="E171" s="65"/>
      <c r="F171" s="65"/>
      <c r="G171" s="65"/>
      <c r="H171" s="65"/>
      <c r="I171" s="65"/>
    </row>
    <row r="172" spans="2:9" ht="11.25" customHeight="1" x14ac:dyDescent="0.3">
      <c r="B172" s="96"/>
      <c r="C172" s="65"/>
      <c r="D172" s="65"/>
      <c r="E172" s="65"/>
      <c r="F172" s="65"/>
      <c r="G172" s="65"/>
      <c r="H172" s="65"/>
      <c r="I172" s="65"/>
    </row>
    <row r="173" spans="2:9" ht="11.25" customHeight="1" x14ac:dyDescent="0.3">
      <c r="B173" s="96"/>
      <c r="C173" s="65"/>
      <c r="D173" s="65"/>
      <c r="E173" s="65"/>
      <c r="F173" s="65"/>
      <c r="G173" s="65"/>
      <c r="H173" s="65"/>
      <c r="I173" s="65"/>
    </row>
    <row r="174" spans="2:9" ht="11.25" customHeight="1" x14ac:dyDescent="0.3">
      <c r="B174" s="96"/>
      <c r="C174" s="65"/>
      <c r="D174" s="65"/>
      <c r="E174" s="65"/>
      <c r="F174" s="65"/>
      <c r="G174" s="65"/>
      <c r="H174" s="65"/>
      <c r="I174" s="65"/>
    </row>
    <row r="175" spans="2:9" x14ac:dyDescent="0.3">
      <c r="B175" s="96"/>
      <c r="C175" s="65"/>
      <c r="D175" s="65"/>
      <c r="E175" s="65"/>
      <c r="F175" s="65"/>
      <c r="G175" s="65"/>
      <c r="H175" s="65"/>
      <c r="I175" s="65"/>
    </row>
    <row r="176" spans="2:9" ht="12" customHeight="1" x14ac:dyDescent="0.3">
      <c r="B176" s="96"/>
      <c r="C176" s="65"/>
      <c r="D176" s="65"/>
      <c r="E176" s="65"/>
      <c r="F176" s="65"/>
      <c r="G176" s="65"/>
      <c r="H176" s="65"/>
      <c r="I176" s="65"/>
    </row>
    <row r="177" spans="2:14" ht="24" customHeight="1" x14ac:dyDescent="0.3">
      <c r="B177" s="96"/>
      <c r="C177" s="65"/>
      <c r="D177" s="65"/>
      <c r="E177" s="65"/>
      <c r="F177" s="65"/>
      <c r="G177" s="65"/>
      <c r="H177" s="65"/>
      <c r="I177" s="65"/>
    </row>
    <row r="178" spans="2:14" ht="11.25" customHeight="1" x14ac:dyDescent="0.3">
      <c r="B178" s="96"/>
      <c r="C178" s="65"/>
      <c r="D178" s="65"/>
      <c r="E178" s="65"/>
      <c r="F178" s="65"/>
      <c r="G178" s="65"/>
      <c r="H178" s="65"/>
      <c r="I178" s="65"/>
    </row>
    <row r="179" spans="2:14" ht="11.25" customHeight="1" x14ac:dyDescent="0.3">
      <c r="B179" s="96"/>
      <c r="C179" s="65"/>
      <c r="D179" s="65"/>
      <c r="E179" s="65"/>
      <c r="F179" s="65"/>
      <c r="G179" s="65"/>
      <c r="H179" s="65"/>
      <c r="I179" s="65"/>
    </row>
    <row r="180" spans="2:14" ht="11.25" customHeight="1" x14ac:dyDescent="0.3">
      <c r="B180" s="96"/>
      <c r="C180" s="65"/>
      <c r="D180" s="65"/>
      <c r="E180" s="65"/>
      <c r="F180" s="65"/>
      <c r="G180" s="65"/>
      <c r="H180" s="65"/>
      <c r="I180" s="65"/>
    </row>
    <row r="181" spans="2:14" ht="11.25" customHeight="1" x14ac:dyDescent="0.3">
      <c r="B181" s="96"/>
      <c r="C181" s="65"/>
      <c r="D181" s="65"/>
      <c r="E181" s="65"/>
      <c r="F181" s="65"/>
      <c r="G181" s="65"/>
      <c r="H181" s="65"/>
      <c r="I181" s="65"/>
    </row>
    <row r="182" spans="2:14" ht="11.25" customHeight="1" x14ac:dyDescent="0.3">
      <c r="B182" s="96"/>
      <c r="C182" s="65"/>
      <c r="D182" s="65"/>
      <c r="E182" s="65"/>
      <c r="F182" s="65"/>
      <c r="G182" s="65"/>
      <c r="H182" s="65"/>
      <c r="I182" s="65"/>
      <c r="J182" s="65"/>
      <c r="K182" s="65"/>
      <c r="L182" s="65"/>
      <c r="M182" s="65"/>
      <c r="N182" s="65"/>
    </row>
  </sheetData>
  <mergeCells count="43">
    <mergeCell ref="A26:E26"/>
    <mergeCell ref="A38:E38"/>
    <mergeCell ref="L7:L8"/>
    <mergeCell ref="M7:M8"/>
    <mergeCell ref="G32:G33"/>
    <mergeCell ref="B20:B21"/>
    <mergeCell ref="B22:B23"/>
    <mergeCell ref="B12:B13"/>
    <mergeCell ref="F12:F13"/>
    <mergeCell ref="B14:B15"/>
    <mergeCell ref="B16:B17"/>
    <mergeCell ref="B18:B19"/>
    <mergeCell ref="A11:E11"/>
    <mergeCell ref="B24:B25"/>
    <mergeCell ref="F14:F15"/>
    <mergeCell ref="F16:F17"/>
    <mergeCell ref="A3:A10"/>
    <mergeCell ref="B3:N4"/>
    <mergeCell ref="B5:B10"/>
    <mergeCell ref="J7:K8"/>
    <mergeCell ref="P3:U4"/>
    <mergeCell ref="C5:C10"/>
    <mergeCell ref="D5:D10"/>
    <mergeCell ref="E5:E10"/>
    <mergeCell ref="F5:F10"/>
    <mergeCell ref="G5:K5"/>
    <mergeCell ref="N5:N10"/>
    <mergeCell ref="P5:P10"/>
    <mergeCell ref="Q5:Q10"/>
    <mergeCell ref="U5:U10"/>
    <mergeCell ref="J6:K6"/>
    <mergeCell ref="F32:F33"/>
    <mergeCell ref="T7:T9"/>
    <mergeCell ref="U11:U12"/>
    <mergeCell ref="S7:S9"/>
    <mergeCell ref="F18:F19"/>
    <mergeCell ref="R7:R9"/>
    <mergeCell ref="G7:G8"/>
    <mergeCell ref="H7:H8"/>
    <mergeCell ref="I7:I8"/>
    <mergeCell ref="F20:F21"/>
    <mergeCell ref="F22:F23"/>
    <mergeCell ref="F24:F25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BB9A1-4DB2-4B0C-8C33-AB7E92752558}">
  <dimension ref="A1:K150"/>
  <sheetViews>
    <sheetView workbookViewId="0">
      <selection activeCell="N15" sqref="N15:N16"/>
    </sheetView>
  </sheetViews>
  <sheetFormatPr defaultColWidth="8.77734375" defaultRowHeight="14.4" x14ac:dyDescent="0.3"/>
  <cols>
    <col min="1" max="1" width="3.21875" style="102" customWidth="1"/>
    <col min="2" max="2" width="7.44140625" style="46" customWidth="1"/>
    <col min="3" max="3" width="32.21875" style="46" bestFit="1" customWidth="1"/>
    <col min="4" max="4" width="7.44140625" style="46" customWidth="1"/>
    <col min="5" max="5" width="6.44140625" style="46" customWidth="1"/>
    <col min="6" max="10" width="5.77734375" style="46" customWidth="1"/>
    <col min="11" max="11" width="7.44140625" style="102" customWidth="1"/>
    <col min="12" max="14" width="8.77734375" style="102"/>
    <col min="15" max="15" width="38" style="102" bestFit="1" customWidth="1"/>
    <col min="16" max="16384" width="8.77734375" style="102"/>
  </cols>
  <sheetData>
    <row r="1" spans="1:11" ht="11.25" customHeight="1" x14ac:dyDescent="0.3">
      <c r="B1" s="29" t="s">
        <v>110</v>
      </c>
      <c r="C1" s="103"/>
      <c r="D1" s="103"/>
      <c r="E1" s="103"/>
      <c r="F1" s="103"/>
      <c r="G1" s="103"/>
      <c r="H1" s="103"/>
      <c r="I1" s="103"/>
    </row>
    <row r="2" spans="1:11" ht="11.25" customHeight="1" x14ac:dyDescent="0.3">
      <c r="B2" s="29"/>
      <c r="C2" s="104"/>
      <c r="D2" s="104"/>
      <c r="E2" s="104"/>
      <c r="F2" s="104"/>
      <c r="G2" s="104"/>
      <c r="H2" s="104"/>
      <c r="I2" s="104"/>
      <c r="J2" s="363" t="s">
        <v>73</v>
      </c>
      <c r="K2" s="364"/>
    </row>
    <row r="3" spans="1:11" ht="13.5" customHeight="1" x14ac:dyDescent="0.3">
      <c r="B3" s="365" t="s">
        <v>111</v>
      </c>
      <c r="C3" s="365"/>
      <c r="D3" s="104"/>
      <c r="E3" s="104"/>
      <c r="F3" s="104"/>
      <c r="G3" s="104"/>
      <c r="H3" s="104"/>
      <c r="I3" s="104"/>
      <c r="J3" s="69">
        <v>70201</v>
      </c>
      <c r="K3" s="69">
        <v>70202</v>
      </c>
    </row>
    <row r="4" spans="1:11" ht="11.25" customHeight="1" x14ac:dyDescent="0.3">
      <c r="A4" s="334" t="s">
        <v>74</v>
      </c>
      <c r="B4" s="367" t="s">
        <v>112</v>
      </c>
      <c r="C4" s="369" t="s">
        <v>113</v>
      </c>
      <c r="D4" s="367" t="s">
        <v>114</v>
      </c>
      <c r="E4" s="371" t="s">
        <v>115</v>
      </c>
      <c r="F4" s="372"/>
      <c r="G4" s="373"/>
      <c r="H4" s="376" t="s">
        <v>82</v>
      </c>
      <c r="I4" s="334" t="s">
        <v>116</v>
      </c>
      <c r="J4" s="334" t="s">
        <v>117</v>
      </c>
      <c r="K4" s="334"/>
    </row>
    <row r="5" spans="1:11" ht="11.25" customHeight="1" x14ac:dyDescent="0.3">
      <c r="A5" s="334"/>
      <c r="B5" s="367"/>
      <c r="C5" s="369"/>
      <c r="D5" s="367"/>
      <c r="E5" s="374" t="s">
        <v>118</v>
      </c>
      <c r="F5" s="374" t="s">
        <v>119</v>
      </c>
      <c r="G5" s="374" t="s">
        <v>120</v>
      </c>
      <c r="H5" s="377"/>
      <c r="I5" s="334"/>
      <c r="J5" s="374" t="s">
        <v>118</v>
      </c>
      <c r="K5" s="374" t="s">
        <v>119</v>
      </c>
    </row>
    <row r="6" spans="1:11" ht="11.25" customHeight="1" thickBot="1" x14ac:dyDescent="0.35">
      <c r="A6" s="366"/>
      <c r="B6" s="368"/>
      <c r="C6" s="370"/>
      <c r="D6" s="368"/>
      <c r="E6" s="375"/>
      <c r="F6" s="375"/>
      <c r="G6" s="375"/>
      <c r="H6" s="378"/>
      <c r="I6" s="366"/>
      <c r="J6" s="375"/>
      <c r="K6" s="375"/>
    </row>
    <row r="7" spans="1:11" ht="11.25" customHeight="1" thickTop="1" x14ac:dyDescent="0.3">
      <c r="A7" s="105">
        <v>1</v>
      </c>
      <c r="B7" s="106">
        <v>921</v>
      </c>
      <c r="C7" s="107" t="s">
        <v>250</v>
      </c>
      <c r="D7" s="108" t="s">
        <v>251</v>
      </c>
      <c r="E7" s="109">
        <v>237</v>
      </c>
      <c r="F7" s="109"/>
      <c r="G7" s="109"/>
      <c r="H7" s="109"/>
      <c r="I7" s="108">
        <v>0.1</v>
      </c>
      <c r="J7" s="110">
        <v>23.7</v>
      </c>
      <c r="K7" s="110"/>
    </row>
    <row r="8" spans="1:11" ht="11.25" customHeight="1" x14ac:dyDescent="0.3">
      <c r="A8" s="111">
        <v>2</v>
      </c>
      <c r="B8" s="69" t="s">
        <v>252</v>
      </c>
      <c r="C8" s="112" t="s">
        <v>253</v>
      </c>
      <c r="D8" s="113" t="s">
        <v>251</v>
      </c>
      <c r="E8" s="114">
        <v>78</v>
      </c>
      <c r="F8" s="114"/>
      <c r="G8" s="114"/>
      <c r="H8" s="114"/>
      <c r="I8" s="74">
        <v>0.2</v>
      </c>
      <c r="J8" s="110">
        <v>15.6</v>
      </c>
      <c r="K8" s="110"/>
    </row>
    <row r="9" spans="1:11" x14ac:dyDescent="0.3">
      <c r="A9" s="111">
        <v>3</v>
      </c>
      <c r="B9" s="69">
        <v>911</v>
      </c>
      <c r="C9" s="112" t="s">
        <v>254</v>
      </c>
      <c r="D9" s="113" t="s">
        <v>251</v>
      </c>
      <c r="E9" s="114">
        <v>139</v>
      </c>
      <c r="F9" s="114"/>
      <c r="G9" s="114"/>
      <c r="H9" s="114"/>
      <c r="I9" s="74">
        <v>0.1</v>
      </c>
      <c r="J9" s="110">
        <v>13.9</v>
      </c>
      <c r="K9" s="110"/>
    </row>
    <row r="10" spans="1:11" ht="12.75" customHeight="1" x14ac:dyDescent="0.3">
      <c r="A10" s="111">
        <v>4</v>
      </c>
      <c r="B10" s="69">
        <v>993</v>
      </c>
      <c r="C10" s="112" t="s">
        <v>255</v>
      </c>
      <c r="D10" s="113" t="s">
        <v>251</v>
      </c>
      <c r="E10" s="114">
        <v>14</v>
      </c>
      <c r="F10" s="114"/>
      <c r="G10" s="114"/>
      <c r="H10" s="114"/>
      <c r="I10" s="74">
        <v>0.1</v>
      </c>
      <c r="J10" s="110">
        <v>1.4</v>
      </c>
      <c r="K10" s="110"/>
    </row>
    <row r="11" spans="1:11" ht="11.25" customHeight="1" x14ac:dyDescent="0.3">
      <c r="A11" s="111">
        <v>5</v>
      </c>
      <c r="B11" s="69">
        <v>974</v>
      </c>
      <c r="C11" s="112" t="s">
        <v>256</v>
      </c>
      <c r="D11" s="113" t="s">
        <v>22</v>
      </c>
      <c r="E11" s="114">
        <v>7</v>
      </c>
      <c r="F11" s="114"/>
      <c r="G11" s="114"/>
      <c r="H11" s="226">
        <v>0.32</v>
      </c>
      <c r="I11" s="74"/>
      <c r="J11" s="110">
        <f>E11*H11</f>
        <v>2.2400000000000002</v>
      </c>
      <c r="K11" s="110"/>
    </row>
    <row r="12" spans="1:11" ht="11.25" customHeight="1" x14ac:dyDescent="0.3">
      <c r="A12" s="111">
        <v>6</v>
      </c>
      <c r="B12" s="69">
        <v>975</v>
      </c>
      <c r="C12" s="112" t="s">
        <v>257</v>
      </c>
      <c r="D12" s="113" t="s">
        <v>22</v>
      </c>
      <c r="E12" s="114">
        <v>7</v>
      </c>
      <c r="F12" s="114"/>
      <c r="G12" s="114"/>
      <c r="H12" s="225">
        <v>0.1</v>
      </c>
      <c r="I12" s="74"/>
      <c r="J12" s="110">
        <f>E12*H12</f>
        <v>0.70000000000000007</v>
      </c>
      <c r="K12" s="110"/>
    </row>
    <row r="13" spans="1:11" ht="11.25" customHeight="1" x14ac:dyDescent="0.3">
      <c r="A13" s="111">
        <v>7</v>
      </c>
      <c r="B13" s="69"/>
      <c r="C13" s="112"/>
      <c r="D13" s="113"/>
      <c r="E13" s="114"/>
      <c r="F13" s="114"/>
      <c r="G13" s="114"/>
      <c r="H13" s="114"/>
      <c r="I13" s="113"/>
      <c r="J13" s="110"/>
      <c r="K13" s="110"/>
    </row>
    <row r="14" spans="1:11" ht="11.25" customHeight="1" x14ac:dyDescent="0.3">
      <c r="A14" s="111">
        <v>8</v>
      </c>
      <c r="B14" s="69"/>
      <c r="C14" s="112"/>
      <c r="D14" s="113"/>
      <c r="E14" s="114"/>
      <c r="F14" s="114"/>
      <c r="G14" s="114"/>
      <c r="H14" s="114"/>
      <c r="I14" s="113"/>
      <c r="J14" s="110"/>
      <c r="K14" s="110"/>
    </row>
    <row r="15" spans="1:11" ht="11.25" customHeight="1" x14ac:dyDescent="0.3">
      <c r="A15" s="111">
        <v>9</v>
      </c>
      <c r="B15" s="69"/>
      <c r="C15" s="112"/>
      <c r="D15" s="113"/>
      <c r="E15" s="114"/>
      <c r="F15" s="114"/>
      <c r="G15" s="114"/>
      <c r="H15" s="114"/>
      <c r="I15" s="113"/>
      <c r="J15" s="110"/>
      <c r="K15" s="110"/>
    </row>
    <row r="16" spans="1:11" ht="11.25" customHeight="1" x14ac:dyDescent="0.3">
      <c r="A16" s="115"/>
      <c r="B16" s="116"/>
      <c r="C16" s="117"/>
      <c r="D16" s="115"/>
      <c r="E16" s="118"/>
      <c r="F16" s="118"/>
      <c r="G16" s="118"/>
      <c r="H16" s="118"/>
      <c r="I16" s="115"/>
      <c r="J16" s="119"/>
      <c r="K16" s="119"/>
    </row>
    <row r="17" spans="1:11" ht="11.25" customHeight="1" x14ac:dyDescent="0.3">
      <c r="A17" s="115"/>
      <c r="B17" s="116"/>
      <c r="C17" s="117"/>
      <c r="G17" s="118"/>
      <c r="H17" s="118"/>
      <c r="I17" s="115"/>
      <c r="J17" s="120">
        <f>SUM(J7:J15)</f>
        <v>57.54</v>
      </c>
      <c r="K17" s="120">
        <f>SUM(K7:K15)</f>
        <v>0</v>
      </c>
    </row>
    <row r="18" spans="1:11" ht="11.25" customHeight="1" x14ac:dyDescent="0.3">
      <c r="B18" s="29"/>
      <c r="C18" s="103"/>
      <c r="D18" s="103"/>
      <c r="E18" s="103"/>
      <c r="F18" s="103"/>
      <c r="G18" s="103"/>
      <c r="H18" s="103"/>
      <c r="I18" s="102"/>
      <c r="J18" s="121"/>
      <c r="K18" s="121"/>
    </row>
    <row r="19" spans="1:11" ht="11.25" customHeight="1" x14ac:dyDescent="0.3">
      <c r="B19" s="102"/>
      <c r="C19" s="102"/>
      <c r="D19" s="102"/>
      <c r="E19" s="102"/>
      <c r="F19" s="102"/>
      <c r="G19" s="102"/>
      <c r="H19" s="102"/>
      <c r="I19" s="102"/>
      <c r="J19" s="102"/>
    </row>
    <row r="20" spans="1:11" ht="11.25" customHeight="1" x14ac:dyDescent="0.3">
      <c r="B20" s="102"/>
      <c r="C20" s="102"/>
      <c r="D20" s="102"/>
      <c r="E20" s="102"/>
      <c r="F20" s="102"/>
      <c r="G20" s="102"/>
      <c r="H20" s="102"/>
      <c r="I20" s="102"/>
      <c r="J20" s="102"/>
    </row>
    <row r="21" spans="1:11" ht="11.25" customHeight="1" x14ac:dyDescent="0.3">
      <c r="B21" s="102"/>
      <c r="C21" s="102"/>
      <c r="D21" s="102"/>
      <c r="E21" s="102"/>
      <c r="F21" s="102"/>
      <c r="G21" s="102"/>
      <c r="H21" s="102"/>
      <c r="I21" s="102"/>
      <c r="J21" s="102"/>
    </row>
    <row r="22" spans="1:11" ht="11.25" customHeight="1" x14ac:dyDescent="0.3">
      <c r="B22" s="102"/>
      <c r="C22" s="102"/>
      <c r="D22" s="102"/>
      <c r="E22" s="102"/>
      <c r="F22" s="102"/>
      <c r="G22" s="102"/>
      <c r="H22" s="102"/>
      <c r="I22" s="102"/>
      <c r="J22" s="102"/>
    </row>
    <row r="23" spans="1:11" ht="11.25" customHeight="1" x14ac:dyDescent="0.3">
      <c r="B23" s="102"/>
      <c r="C23" s="102"/>
      <c r="D23" s="102"/>
      <c r="E23" s="102"/>
      <c r="F23" s="102"/>
      <c r="G23" s="102"/>
      <c r="H23" s="102"/>
      <c r="I23" s="102"/>
      <c r="J23" s="102"/>
    </row>
    <row r="24" spans="1:11" ht="11.25" customHeight="1" x14ac:dyDescent="0.3">
      <c r="B24" s="102"/>
      <c r="C24" s="102"/>
      <c r="D24" s="102"/>
      <c r="E24" s="102"/>
      <c r="F24" s="102"/>
      <c r="G24" s="102"/>
      <c r="H24" s="102"/>
      <c r="I24" s="102"/>
      <c r="J24" s="102"/>
    </row>
    <row r="25" spans="1:11" ht="11.25" customHeight="1" x14ac:dyDescent="0.3">
      <c r="B25" s="102"/>
      <c r="C25" s="102"/>
      <c r="D25" s="102"/>
      <c r="E25" s="102"/>
      <c r="F25" s="102"/>
      <c r="G25" s="102"/>
      <c r="H25" s="102"/>
      <c r="I25" s="102"/>
      <c r="J25" s="102"/>
    </row>
    <row r="26" spans="1:11" ht="11.25" customHeight="1" x14ac:dyDescent="0.3">
      <c r="B26" s="102"/>
      <c r="C26" s="102"/>
      <c r="D26" s="102"/>
      <c r="E26" s="102"/>
      <c r="F26" s="102"/>
      <c r="G26" s="102"/>
      <c r="H26" s="102"/>
      <c r="I26" s="102"/>
      <c r="J26" s="102"/>
    </row>
    <row r="27" spans="1:11" ht="11.25" customHeight="1" x14ac:dyDescent="0.3">
      <c r="B27" s="102"/>
      <c r="C27" s="102"/>
      <c r="D27" s="102"/>
      <c r="E27" s="102"/>
      <c r="F27" s="102"/>
      <c r="G27" s="102"/>
      <c r="H27" s="102"/>
      <c r="I27" s="102"/>
      <c r="J27" s="102"/>
    </row>
    <row r="28" spans="1:11" ht="11.25" customHeight="1" x14ac:dyDescent="0.3">
      <c r="B28" s="102"/>
      <c r="C28" s="102"/>
      <c r="D28" s="102"/>
      <c r="E28" s="102"/>
      <c r="F28" s="102"/>
      <c r="G28" s="102"/>
      <c r="H28" s="102"/>
      <c r="I28" s="102"/>
      <c r="J28" s="102"/>
    </row>
    <row r="29" spans="1:11" ht="11.25" customHeight="1" x14ac:dyDescent="0.3">
      <c r="B29" s="102"/>
      <c r="C29" s="102"/>
      <c r="D29" s="102"/>
      <c r="E29" s="102"/>
      <c r="F29" s="102"/>
      <c r="G29" s="102"/>
      <c r="H29" s="102"/>
      <c r="I29" s="102"/>
      <c r="J29" s="102"/>
    </row>
    <row r="30" spans="1:11" ht="11.25" customHeight="1" x14ac:dyDescent="0.3">
      <c r="B30" s="102"/>
      <c r="C30" s="102"/>
      <c r="D30" s="102"/>
      <c r="E30" s="102"/>
      <c r="F30" s="102"/>
      <c r="G30" s="102"/>
      <c r="H30" s="102"/>
      <c r="I30" s="102"/>
      <c r="J30" s="102"/>
    </row>
    <row r="31" spans="1:11" ht="11.25" customHeight="1" x14ac:dyDescent="0.3">
      <c r="B31" s="102"/>
      <c r="C31" s="102"/>
      <c r="D31" s="102"/>
      <c r="E31" s="102"/>
      <c r="F31" s="102"/>
      <c r="G31" s="102"/>
      <c r="H31" s="102"/>
      <c r="I31" s="102"/>
      <c r="J31" s="102"/>
    </row>
    <row r="32" spans="1:11" ht="11.25" customHeight="1" x14ac:dyDescent="0.3">
      <c r="B32" s="102"/>
      <c r="C32" s="102"/>
      <c r="D32" s="102"/>
      <c r="E32" s="102"/>
      <c r="F32" s="102"/>
      <c r="G32" s="102"/>
      <c r="H32" s="102"/>
      <c r="I32" s="102"/>
      <c r="J32" s="102"/>
    </row>
    <row r="33" s="102" customFormat="1" ht="11.25" customHeight="1" x14ac:dyDescent="0.3"/>
    <row r="34" s="102" customFormat="1" ht="11.25" customHeight="1" x14ac:dyDescent="0.3"/>
    <row r="35" s="102" customFormat="1" ht="11.25" customHeight="1" x14ac:dyDescent="0.3"/>
    <row r="36" s="102" customFormat="1" ht="11.25" customHeight="1" x14ac:dyDescent="0.3"/>
    <row r="37" s="102" customFormat="1" ht="11.25" customHeight="1" x14ac:dyDescent="0.3"/>
    <row r="38" s="102" customFormat="1" ht="11.25" customHeight="1" x14ac:dyDescent="0.3"/>
    <row r="39" s="102" customFormat="1" ht="11.25" customHeight="1" x14ac:dyDescent="0.3"/>
    <row r="40" s="102" customFormat="1" ht="11.25" customHeight="1" x14ac:dyDescent="0.3"/>
    <row r="41" s="102" customFormat="1" ht="11.25" customHeight="1" x14ac:dyDescent="0.3"/>
    <row r="42" s="102" customFormat="1" ht="11.25" customHeight="1" x14ac:dyDescent="0.3"/>
    <row r="43" s="102" customFormat="1" ht="11.25" customHeight="1" x14ac:dyDescent="0.3"/>
    <row r="44" s="102" customFormat="1" ht="11.25" customHeight="1" x14ac:dyDescent="0.3"/>
    <row r="45" s="102" customFormat="1" ht="11.25" customHeight="1" x14ac:dyDescent="0.3"/>
    <row r="46" s="102" customFormat="1" ht="11.25" customHeight="1" x14ac:dyDescent="0.3"/>
    <row r="47" s="102" customFormat="1" ht="11.25" customHeight="1" x14ac:dyDescent="0.3"/>
    <row r="48" s="102" customFormat="1" ht="11.25" customHeight="1" x14ac:dyDescent="0.3"/>
    <row r="49" s="102" customFormat="1" ht="11.25" customHeight="1" x14ac:dyDescent="0.3"/>
    <row r="50" s="102" customFormat="1" ht="11.25" customHeight="1" x14ac:dyDescent="0.3"/>
    <row r="51" s="102" customFormat="1" ht="11.25" customHeight="1" x14ac:dyDescent="0.3"/>
    <row r="52" s="102" customFormat="1" ht="11.25" customHeight="1" x14ac:dyDescent="0.3"/>
    <row r="53" s="102" customFormat="1" ht="11.25" customHeight="1" x14ac:dyDescent="0.3"/>
    <row r="54" s="102" customFormat="1" ht="11.25" customHeight="1" x14ac:dyDescent="0.3"/>
    <row r="55" s="102" customFormat="1" ht="11.25" customHeight="1" x14ac:dyDescent="0.3"/>
    <row r="56" s="102" customFormat="1" ht="11.25" customHeight="1" x14ac:dyDescent="0.3"/>
    <row r="57" s="102" customFormat="1" ht="11.25" customHeight="1" x14ac:dyDescent="0.3"/>
    <row r="58" s="102" customFormat="1" ht="11.25" customHeight="1" x14ac:dyDescent="0.3"/>
    <row r="59" s="102" customFormat="1" ht="11.25" customHeight="1" x14ac:dyDescent="0.3"/>
    <row r="60" s="102" customFormat="1" ht="11.25" customHeight="1" x14ac:dyDescent="0.3"/>
    <row r="61" s="102" customFormat="1" ht="11.25" customHeight="1" x14ac:dyDescent="0.3"/>
    <row r="62" s="102" customFormat="1" ht="11.25" customHeight="1" x14ac:dyDescent="0.3"/>
    <row r="63" s="102" customFormat="1" ht="11.25" customHeight="1" x14ac:dyDescent="0.3"/>
    <row r="64" s="102" customFormat="1" ht="11.25" customHeight="1" x14ac:dyDescent="0.3"/>
    <row r="65" s="102" customFormat="1" ht="11.25" customHeight="1" x14ac:dyDescent="0.3"/>
    <row r="66" s="102" customFormat="1" ht="11.25" customHeight="1" x14ac:dyDescent="0.3"/>
    <row r="67" s="102" customFormat="1" ht="11.25" customHeight="1" x14ac:dyDescent="0.3"/>
    <row r="68" s="102" customFormat="1" ht="11.25" customHeight="1" x14ac:dyDescent="0.3"/>
    <row r="69" s="102" customFormat="1" ht="11.25" customHeight="1" x14ac:dyDescent="0.3"/>
    <row r="70" s="102" customFormat="1" ht="11.25" customHeight="1" x14ac:dyDescent="0.3"/>
    <row r="71" s="102" customFormat="1" ht="11.25" customHeight="1" x14ac:dyDescent="0.3"/>
    <row r="72" s="102" customFormat="1" ht="11.25" customHeight="1" x14ac:dyDescent="0.3"/>
    <row r="73" s="102" customFormat="1" ht="11.25" customHeight="1" x14ac:dyDescent="0.3"/>
    <row r="74" s="102" customFormat="1" ht="11.25" customHeight="1" x14ac:dyDescent="0.3"/>
    <row r="75" s="102" customFormat="1" ht="11.25" customHeight="1" x14ac:dyDescent="0.3"/>
    <row r="76" s="102" customFormat="1" ht="11.25" customHeight="1" x14ac:dyDescent="0.3"/>
    <row r="77" s="102" customFormat="1" ht="11.25" customHeight="1" x14ac:dyDescent="0.3"/>
    <row r="78" s="102" customFormat="1" ht="11.25" customHeight="1" x14ac:dyDescent="0.3"/>
    <row r="79" s="102" customFormat="1" ht="11.25" customHeight="1" x14ac:dyDescent="0.3"/>
    <row r="80" s="102" customFormat="1" ht="11.25" customHeight="1" x14ac:dyDescent="0.3"/>
    <row r="81" s="102" customFormat="1" ht="11.25" customHeight="1" x14ac:dyDescent="0.3"/>
    <row r="82" s="102" customFormat="1" ht="11.25" customHeight="1" x14ac:dyDescent="0.3"/>
    <row r="83" s="102" customFormat="1" ht="11.25" customHeight="1" x14ac:dyDescent="0.3"/>
    <row r="84" s="102" customFormat="1" ht="11.25" customHeight="1" x14ac:dyDescent="0.3"/>
    <row r="85" s="102" customFormat="1" ht="11.25" customHeight="1" x14ac:dyDescent="0.3"/>
    <row r="86" s="102" customFormat="1" ht="11.25" customHeight="1" x14ac:dyDescent="0.3"/>
    <row r="87" s="102" customFormat="1" ht="11.25" customHeight="1" x14ac:dyDescent="0.3"/>
    <row r="88" s="102" customFormat="1" ht="11.25" customHeight="1" x14ac:dyDescent="0.3"/>
    <row r="89" s="102" customFormat="1" ht="11.25" customHeight="1" x14ac:dyDescent="0.3"/>
    <row r="90" s="102" customFormat="1" ht="11.25" customHeight="1" x14ac:dyDescent="0.3"/>
    <row r="91" s="102" customFormat="1" ht="11.25" customHeight="1" x14ac:dyDescent="0.3"/>
    <row r="92" s="102" customFormat="1" ht="11.25" customHeight="1" x14ac:dyDescent="0.3"/>
    <row r="93" s="102" customFormat="1" ht="11.25" customHeight="1" x14ac:dyDescent="0.3"/>
    <row r="94" s="102" customFormat="1" ht="11.25" customHeight="1" x14ac:dyDescent="0.3"/>
    <row r="95" s="102" customFormat="1" ht="11.25" customHeight="1" x14ac:dyDescent="0.3"/>
    <row r="96" s="102" customFormat="1" ht="11.25" customHeight="1" x14ac:dyDescent="0.3"/>
    <row r="97" s="102" customFormat="1" ht="11.25" customHeight="1" x14ac:dyDescent="0.3"/>
    <row r="98" s="102" customFormat="1" ht="11.25" customHeight="1" x14ac:dyDescent="0.3"/>
    <row r="99" s="102" customFormat="1" ht="11.25" customHeight="1" x14ac:dyDescent="0.3"/>
    <row r="100" s="102" customFormat="1" ht="11.25" customHeight="1" x14ac:dyDescent="0.3"/>
    <row r="101" s="102" customFormat="1" ht="11.25" customHeight="1" x14ac:dyDescent="0.3"/>
    <row r="102" s="102" customFormat="1" ht="11.25" customHeight="1" x14ac:dyDescent="0.3"/>
    <row r="103" s="102" customFormat="1" ht="11.25" customHeight="1" x14ac:dyDescent="0.3"/>
    <row r="104" s="102" customFormat="1" ht="11.25" customHeight="1" x14ac:dyDescent="0.3"/>
    <row r="105" s="102" customFormat="1" ht="11.25" customHeight="1" x14ac:dyDescent="0.3"/>
    <row r="106" s="102" customFormat="1" ht="11.25" customHeight="1" x14ac:dyDescent="0.3"/>
    <row r="107" s="102" customFormat="1" ht="11.25" customHeight="1" x14ac:dyDescent="0.3"/>
    <row r="108" s="102" customFormat="1" ht="11.25" customHeight="1" x14ac:dyDescent="0.3"/>
    <row r="109" s="102" customFormat="1" ht="11.25" customHeight="1" x14ac:dyDescent="0.3"/>
    <row r="110" s="102" customFormat="1" ht="11.25" customHeight="1" x14ac:dyDescent="0.3"/>
    <row r="111" s="102" customFormat="1" ht="11.25" customHeight="1" x14ac:dyDescent="0.3"/>
    <row r="112" s="102" customFormat="1" ht="11.25" customHeight="1" x14ac:dyDescent="0.3"/>
    <row r="113" s="102" customFormat="1" ht="11.25" customHeight="1" x14ac:dyDescent="0.3"/>
    <row r="114" s="102" customFormat="1" ht="11.25" customHeight="1" x14ac:dyDescent="0.3"/>
    <row r="115" s="102" customFormat="1" ht="11.25" customHeight="1" x14ac:dyDescent="0.3"/>
    <row r="116" s="102" customFormat="1" ht="11.25" customHeight="1" x14ac:dyDescent="0.3"/>
    <row r="117" s="102" customFormat="1" ht="11.25" customHeight="1" x14ac:dyDescent="0.3"/>
    <row r="118" s="102" customFormat="1" ht="11.25" customHeight="1" x14ac:dyDescent="0.3"/>
    <row r="119" s="102" customFormat="1" ht="11.25" customHeight="1" x14ac:dyDescent="0.3"/>
    <row r="120" s="102" customFormat="1" ht="11.25" customHeight="1" x14ac:dyDescent="0.3"/>
    <row r="121" s="102" customFormat="1" ht="11.25" customHeight="1" x14ac:dyDescent="0.3"/>
    <row r="122" s="102" customFormat="1" ht="11.25" customHeight="1" x14ac:dyDescent="0.3"/>
    <row r="123" s="102" customFormat="1" ht="11.25" customHeight="1" x14ac:dyDescent="0.3"/>
    <row r="124" s="102" customFormat="1" ht="11.25" customHeight="1" x14ac:dyDescent="0.3"/>
    <row r="125" s="102" customFormat="1" ht="11.25" customHeight="1" x14ac:dyDescent="0.3"/>
    <row r="126" s="102" customFormat="1" ht="11.25" customHeight="1" x14ac:dyDescent="0.3"/>
    <row r="127" s="102" customFormat="1" ht="11.25" customHeight="1" x14ac:dyDescent="0.3"/>
    <row r="128" s="102" customFormat="1" ht="11.25" customHeight="1" x14ac:dyDescent="0.3"/>
    <row r="129" s="102" customFormat="1" ht="11.25" customHeight="1" x14ac:dyDescent="0.3"/>
    <row r="130" s="102" customFormat="1" ht="11.25" customHeight="1" x14ac:dyDescent="0.3"/>
    <row r="131" s="102" customFormat="1" ht="11.25" customHeight="1" x14ac:dyDescent="0.3"/>
    <row r="132" s="102" customFormat="1" ht="11.25" customHeight="1" x14ac:dyDescent="0.3"/>
    <row r="133" s="102" customFormat="1" ht="11.25" customHeight="1" x14ac:dyDescent="0.3"/>
    <row r="134" s="102" customFormat="1" ht="11.25" customHeight="1" x14ac:dyDescent="0.3"/>
    <row r="135" s="102" customFormat="1" ht="11.25" customHeight="1" x14ac:dyDescent="0.3"/>
    <row r="136" s="102" customFormat="1" ht="11.25" customHeight="1" x14ac:dyDescent="0.3"/>
    <row r="137" s="102" customFormat="1" ht="11.25" customHeight="1" x14ac:dyDescent="0.3"/>
    <row r="138" s="102" customFormat="1" ht="11.25" customHeight="1" x14ac:dyDescent="0.3"/>
    <row r="139" s="102" customFormat="1" ht="11.25" customHeight="1" x14ac:dyDescent="0.3"/>
    <row r="140" s="102" customFormat="1" ht="11.25" customHeight="1" x14ac:dyDescent="0.3"/>
    <row r="141" s="102" customFormat="1" ht="11.25" customHeight="1" x14ac:dyDescent="0.3"/>
    <row r="142" s="102" customFormat="1" ht="11.25" customHeight="1" x14ac:dyDescent="0.3"/>
    <row r="143" s="102" customFormat="1" ht="11.25" customHeight="1" x14ac:dyDescent="0.3"/>
    <row r="144" s="102" customFormat="1" ht="11.25" customHeight="1" x14ac:dyDescent="0.3"/>
    <row r="145" s="102" customFormat="1" ht="11.25" customHeight="1" x14ac:dyDescent="0.3"/>
    <row r="146" s="102" customFormat="1" ht="11.25" customHeight="1" x14ac:dyDescent="0.3"/>
    <row r="147" s="102" customFormat="1" ht="11.25" customHeight="1" x14ac:dyDescent="0.3"/>
    <row r="148" s="102" customFormat="1" ht="11.25" customHeight="1" x14ac:dyDescent="0.3"/>
    <row r="149" s="102" customFormat="1" ht="11.25" customHeight="1" x14ac:dyDescent="0.3"/>
    <row r="150" s="102" customFormat="1" ht="11.25" customHeight="1" x14ac:dyDescent="0.3"/>
  </sheetData>
  <mergeCells count="15">
    <mergeCell ref="J2:K2"/>
    <mergeCell ref="B3:C3"/>
    <mergeCell ref="A4:A6"/>
    <mergeCell ref="B4:B6"/>
    <mergeCell ref="C4:C6"/>
    <mergeCell ref="D4:D6"/>
    <mergeCell ref="E4:G4"/>
    <mergeCell ref="I4:I6"/>
    <mergeCell ref="J4:K4"/>
    <mergeCell ref="E5:E6"/>
    <mergeCell ref="F5:F6"/>
    <mergeCell ref="G5:G6"/>
    <mergeCell ref="J5:J6"/>
    <mergeCell ref="K5:K6"/>
    <mergeCell ref="H4:H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Mahuloend</vt:lpstr>
      <vt:lpstr>20100 Ettevalmistustööd</vt:lpstr>
      <vt:lpstr>30100 Mullatööd</vt:lpstr>
      <vt:lpstr>40100 Katend</vt:lpstr>
      <vt:lpstr>50100 Truubid</vt:lpstr>
      <vt:lpstr>70100 Liiklusmärgid</vt:lpstr>
      <vt:lpstr>70200 Teemärgised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Ivar</dc:creator>
  <cp:lastModifiedBy>Kaspar Mutso</cp:lastModifiedBy>
  <dcterms:created xsi:type="dcterms:W3CDTF">2022-12-02T08:38:18Z</dcterms:created>
  <dcterms:modified xsi:type="dcterms:W3CDTF">2023-11-07T14:50:00Z</dcterms:modified>
</cp:coreProperties>
</file>